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ustom.xml" ContentType="application/vnd.openxmlformats-officedocument.custom-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Corp Services\Financial Services\2022 Financial Reports\2023 Fees &amp; Charges\Schedules\"/>
    </mc:Choice>
  </mc:AlternateContent>
  <bookViews>
    <workbookView xWindow="0" yWindow="0" windowWidth="19200" windowHeight="7790" activeTab="1"/>
  </bookViews>
  <sheets>
    <sheet name="Title" sheetId="2" r:id="rId1"/>
    <sheet name="Fire User Fees" sheetId="1" r:id="rId2"/>
  </sheets>
  <definedNames>
    <definedName name="_xlnm.Print_Area" localSheetId="1">'Fire User Fees'!$A$1:$L$39</definedName>
    <definedName name="_xlnm.Print_Titles" localSheetId="1">'Fire User Fees'!$1:$9</definedName>
    <definedName name="Z_016F0853_99E5_470D_8ECD_A560F499481F_.wvu.Cols" localSheetId="1" hidden="1">'Fire User Fees'!#REF!,'Fire User Fees'!#REF!,'Fire User Fees'!#REF!,'Fire User Fees'!$L:$L</definedName>
    <definedName name="Z_016F0853_99E5_470D_8ECD_A560F499481F_.wvu.PrintArea" localSheetId="1" hidden="1">'Fire User Fees'!$A$1:$L$34</definedName>
    <definedName name="Z_016F0853_99E5_470D_8ECD_A560F499481F_.wvu.PrintTitles" localSheetId="1" hidden="1">'Fire User Fees'!$1:$9</definedName>
    <definedName name="Z_0237E140_56C0_49E2_82CE_5FD0C65099D7_.wvu.Cols" localSheetId="1" hidden="1">'Fire User Fees'!#REF!,'Fire User Fees'!$L:$L</definedName>
    <definedName name="Z_0237E140_56C0_49E2_82CE_5FD0C65099D7_.wvu.PrintArea" localSheetId="1" hidden="1">'Fire User Fees'!$A$1:$L$34</definedName>
    <definedName name="Z_0237E140_56C0_49E2_82CE_5FD0C65099D7_.wvu.PrintTitles" localSheetId="1" hidden="1">'Fire User Fees'!$9:$9</definedName>
    <definedName name="Z_0C7B70F0_7671_4D35_A258_927399B8F029_.wvu.Cols" localSheetId="1" hidden="1">'Fire User Fees'!#REF!,'Fire User Fees'!$L:$L</definedName>
    <definedName name="Z_0C7B70F0_7671_4D35_A258_927399B8F029_.wvu.PrintArea" localSheetId="1" hidden="1">'Fire User Fees'!$A$1:$L$34</definedName>
    <definedName name="Z_0C7B70F0_7671_4D35_A258_927399B8F029_.wvu.PrintTitles" localSheetId="1" hidden="1">'Fire User Fees'!$9:$9</definedName>
    <definedName name="Z_3A568465_2B07_4303_88DF_EC174576E9B8_.wvu.Cols" localSheetId="1" hidden="1">'Fire User Fees'!#REF!,'Fire User Fees'!$L:$L</definedName>
    <definedName name="Z_3A568465_2B07_4303_88DF_EC174576E9B8_.wvu.PrintArea" localSheetId="1" hidden="1">'Fire User Fees'!$A$1:$L$34</definedName>
    <definedName name="Z_3A568465_2B07_4303_88DF_EC174576E9B8_.wvu.PrintTitles" localSheetId="1" hidden="1">'Fire User Fees'!$9:$9</definedName>
    <definedName name="Z_4FBEF348_7ED1_4C84_9E99_E54A93FD88A6_.wvu.Cols" localSheetId="1" hidden="1">'Fire User Fees'!#REF!,'Fire User Fees'!$L:$L</definedName>
    <definedName name="Z_4FBEF348_7ED1_4C84_9E99_E54A93FD88A6_.wvu.PrintArea" localSheetId="1" hidden="1">'Fire User Fees'!$A$1:$L$34</definedName>
    <definedName name="Z_4FBEF348_7ED1_4C84_9E99_E54A93FD88A6_.wvu.PrintTitles" localSheetId="1" hidden="1">'Fire User Fees'!$9:$9</definedName>
    <definedName name="Z_6CE71BF0_FB4F_49D0_ACD3_88B7BEB1EA22_.wvu.Cols" localSheetId="1" hidden="1">'Fire User Fees'!#REF!,'Fire User Fees'!#REF!,'Fire User Fees'!#REF!,'Fire User Fees'!$L:$L</definedName>
    <definedName name="Z_6CE71BF0_FB4F_49D0_ACD3_88B7BEB1EA22_.wvu.PrintArea" localSheetId="1" hidden="1">'Fire User Fees'!$A$1:$L$34</definedName>
    <definedName name="Z_6CE71BF0_FB4F_49D0_ACD3_88B7BEB1EA22_.wvu.PrintTitles" localSheetId="1" hidden="1">'Fire User Fees'!$1:$9</definedName>
    <definedName name="Z_7B7F1EB6_D6E4_466B_B490_4C7D61DC9575_.wvu.Cols" localSheetId="1" hidden="1">'Fire User Fees'!#REF!,'Fire User Fees'!#REF!,'Fire User Fees'!#REF!,'Fire User Fees'!$L:$L</definedName>
    <definedName name="Z_7B7F1EB6_D6E4_466B_B490_4C7D61DC9575_.wvu.PrintArea" localSheetId="1" hidden="1">'Fire User Fees'!$A$1:$L$34</definedName>
    <definedName name="Z_7B7F1EB6_D6E4_466B_B490_4C7D61DC9575_.wvu.PrintTitles" localSheetId="1" hidden="1">'Fire User Fees'!$1:$9</definedName>
    <definedName name="Z_7FE3589F_2BF3_42F0_957C_DFD5F2C96282_.wvu.Cols" localSheetId="1" hidden="1">'Fire User Fees'!#REF!,'Fire User Fees'!$L:$L</definedName>
    <definedName name="Z_7FE3589F_2BF3_42F0_957C_DFD5F2C96282_.wvu.PrintArea" localSheetId="1" hidden="1">'Fire User Fees'!$A$1:$L$34</definedName>
    <definedName name="Z_7FE3589F_2BF3_42F0_957C_DFD5F2C96282_.wvu.PrintTitles" localSheetId="1" hidden="1">'Fire User Fees'!$9:$9</definedName>
    <definedName name="Z_9A5E2754_6767_416C_ADA2_2B2CBFDD2B29_.wvu.Cols" localSheetId="1" hidden="1">'Fire User Fees'!#REF!,'Fire User Fees'!$L:$L</definedName>
    <definedName name="Z_9A5E2754_6767_416C_ADA2_2B2CBFDD2B29_.wvu.PrintArea" localSheetId="1" hidden="1">'Fire User Fees'!$A$1:$L$34</definedName>
    <definedName name="Z_9A5E2754_6767_416C_ADA2_2B2CBFDD2B29_.wvu.PrintTitles" localSheetId="1" hidden="1">'Fire User Fees'!$1:$9</definedName>
    <definedName name="Z_A5FCBE32_8725_4185_A8CB_392A40768F3B_.wvu.Cols" localSheetId="1" hidden="1">'Fire User Fees'!#REF!,'Fire User Fees'!#REF!,'Fire User Fees'!#REF!,'Fire User Fees'!$L:$L</definedName>
    <definedName name="Z_A5FCBE32_8725_4185_A8CB_392A40768F3B_.wvu.PrintArea" localSheetId="1" hidden="1">'Fire User Fees'!$A$1:$L$34</definedName>
    <definedName name="Z_A5FCBE32_8725_4185_A8CB_392A40768F3B_.wvu.PrintTitles" localSheetId="1" hidden="1">'Fire User Fees'!$1:$9</definedName>
    <definedName name="Z_AE16838A_0C51_422F_9196_ED70EB7747F6_.wvu.Cols" localSheetId="1" hidden="1">'Fire User Fees'!#REF!,'Fire User Fees'!$L:$L</definedName>
    <definedName name="Z_AE16838A_0C51_422F_9196_ED70EB7747F6_.wvu.PrintArea" localSheetId="1" hidden="1">'Fire User Fees'!$A$1:$L$34</definedName>
    <definedName name="Z_AE16838A_0C51_422F_9196_ED70EB7747F6_.wvu.PrintTitles" localSheetId="1" hidden="1">'Fire User Fees'!$9:$9</definedName>
    <definedName name="Z_BDBCC09B_12B7_4072_B480_6074B69BD429_.wvu.Cols" localSheetId="1" hidden="1">'Fire User Fees'!#REF!,'Fire User Fees'!$L:$L</definedName>
    <definedName name="Z_BDBCC09B_12B7_4072_B480_6074B69BD429_.wvu.PrintArea" localSheetId="1" hidden="1">'Fire User Fees'!$A$1:$L$34</definedName>
    <definedName name="Z_BDBCC09B_12B7_4072_B480_6074B69BD429_.wvu.PrintTitles" localSheetId="1" hidden="1">'Fire User Fees'!$9:$9</definedName>
    <definedName name="Z_C8DB70D8_E53C_4430_85EA_13F0C898650E_.wvu.Cols" localSheetId="1" hidden="1">'Fire User Fees'!#REF!,'Fire User Fees'!$L:$L</definedName>
    <definedName name="Z_C8DB70D8_E53C_4430_85EA_13F0C898650E_.wvu.PrintArea" localSheetId="1" hidden="1">'Fire User Fees'!$A$1:$L$34</definedName>
    <definedName name="Z_C8DB70D8_E53C_4430_85EA_13F0C898650E_.wvu.PrintTitles" localSheetId="1" hidden="1">'Fire User Fees'!$1:$9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1" i="1" l="1"/>
  <c r="G39" i="1" l="1"/>
  <c r="G38" i="1"/>
  <c r="G24" i="1"/>
  <c r="G23" i="1"/>
  <c r="G22" i="1"/>
  <c r="G21" i="1"/>
  <c r="G20" i="1"/>
  <c r="G19" i="1"/>
  <c r="G18" i="1"/>
  <c r="G17" i="1"/>
  <c r="G16" i="1"/>
  <c r="G15" i="1"/>
  <c r="G14" i="1"/>
  <c r="G13" i="1"/>
  <c r="G12" i="1"/>
  <c r="K26" i="1" l="1"/>
  <c r="L38" i="1" l="1"/>
  <c r="G11" i="1"/>
  <c r="K39" i="1" l="1"/>
  <c r="K38" i="1"/>
  <c r="K37" i="1"/>
  <c r="K32" i="1"/>
  <c r="L26" i="1"/>
  <c r="K31" i="1"/>
  <c r="K29" i="1"/>
  <c r="K27" i="1"/>
  <c r="K28" i="1"/>
  <c r="K30" i="1"/>
  <c r="K33" i="1"/>
  <c r="K34" i="1"/>
  <c r="I39" i="1"/>
  <c r="I37" i="1"/>
  <c r="I27" i="1"/>
  <c r="I28" i="1"/>
  <c r="I29" i="1"/>
  <c r="I30" i="1"/>
  <c r="I31" i="1"/>
  <c r="I32" i="1"/>
  <c r="I33" i="1"/>
  <c r="I34" i="1"/>
  <c r="I26" i="1"/>
  <c r="I20" i="1"/>
  <c r="L39" i="1"/>
  <c r="L37" i="1"/>
  <c r="L27" i="1"/>
  <c r="L28" i="1"/>
  <c r="L29" i="1"/>
  <c r="L30" i="1"/>
  <c r="L32" i="1"/>
  <c r="L33" i="1"/>
  <c r="L34" i="1"/>
  <c r="I11" i="1" l="1"/>
  <c r="K11" i="1" s="1"/>
  <c r="L17" i="1" l="1"/>
  <c r="I17" i="1"/>
  <c r="K17" i="1" s="1"/>
  <c r="L19" i="1"/>
  <c r="I19" i="1"/>
  <c r="K19" i="1" s="1"/>
  <c r="L14" i="1"/>
  <c r="I14" i="1"/>
  <c r="K14" i="1" s="1"/>
  <c r="L21" i="1"/>
  <c r="I21" i="1"/>
  <c r="K21" i="1" s="1"/>
  <c r="L22" i="1"/>
  <c r="I22" i="1"/>
  <c r="K22" i="1" s="1"/>
  <c r="L13" i="1"/>
  <c r="I13" i="1"/>
  <c r="K13" i="1" s="1"/>
  <c r="L24" i="1"/>
  <c r="I24" i="1"/>
  <c r="K24" i="1" s="1"/>
  <c r="L15" i="1"/>
  <c r="I15" i="1"/>
  <c r="K15" i="1" s="1"/>
  <c r="L20" i="1"/>
  <c r="K20" i="1"/>
  <c r="L23" i="1"/>
  <c r="I23" i="1"/>
  <c r="K23" i="1" s="1"/>
  <c r="L12" i="1"/>
  <c r="I12" i="1"/>
  <c r="K12" i="1" s="1"/>
  <c r="L18" i="1"/>
  <c r="I18" i="1"/>
  <c r="K18" i="1" s="1"/>
  <c r="L16" i="1"/>
  <c r="I16" i="1"/>
  <c r="K16" i="1" s="1"/>
  <c r="L11" i="1"/>
</calcChain>
</file>

<file path=xl/sharedStrings.xml><?xml version="1.0" encoding="utf-8"?>
<sst xmlns="http://schemas.openxmlformats.org/spreadsheetml/2006/main" count="115" uniqueCount="82">
  <si>
    <t>TOWN OF NEWMARKET</t>
  </si>
  <si>
    <r>
      <t xml:space="preserve"> Department:  </t>
    </r>
    <r>
      <rPr>
        <b/>
        <u/>
        <sz val="12"/>
        <rFont val="Arial"/>
        <family val="2"/>
      </rPr>
      <t>Fire Services</t>
    </r>
  </si>
  <si>
    <t>SERVICE PROVIDED</t>
  </si>
  <si>
    <t>UNIT OF MEASURE</t>
  </si>
  <si>
    <t>HST AMOUNT</t>
  </si>
  <si>
    <t>TOTAL FEE</t>
  </si>
  <si>
    <t>% INCREASE</t>
  </si>
  <si>
    <t>Apartment/Office Inspections Base Building</t>
  </si>
  <si>
    <t>One to five storey premises</t>
  </si>
  <si>
    <t>Y</t>
  </si>
  <si>
    <t>Six or more storey premises</t>
  </si>
  <si>
    <t>Each additional unit</t>
  </si>
  <si>
    <t xml:space="preserve">Day Care Home Inspection </t>
  </si>
  <si>
    <t>Day Nursery Inspection</t>
  </si>
  <si>
    <t>Request for Report</t>
  </si>
  <si>
    <t>Faxing or Mailing Reports</t>
  </si>
  <si>
    <t>N</t>
  </si>
  <si>
    <t>Industrial &amp; Commercial Inspection</t>
  </si>
  <si>
    <t>Per single industrial unit</t>
  </si>
  <si>
    <t>LLBO Inspections</t>
  </si>
  <si>
    <t>Property File Search</t>
  </si>
  <si>
    <t>File Search and Response</t>
  </si>
  <si>
    <t>Retrofit Inspections (9.5, 9.6)</t>
  </si>
  <si>
    <t>Retrofit Inspections (9.8)</t>
  </si>
  <si>
    <t>Paid Duty Truck Stand-by</t>
  </si>
  <si>
    <t>Fireworks Permit Fee</t>
  </si>
  <si>
    <t>Extinguisher Training Using Classroom and Burn Pan</t>
  </si>
  <si>
    <t>Per session up to 20 people with own extinguishers</t>
  </si>
  <si>
    <t>ADMIN FEE</t>
  </si>
  <si>
    <t>Miscellaneous</t>
  </si>
  <si>
    <t>For the purpose of this schedule, a false alarm means the activation of a fire alarm or emergency system which occurs without just cause, including where there is no fire, carbon monoxide or other emergency situations.
Fire and Emergency services shall charge a property owner the false alarm fee stipulated in this schedule if upon attending a property in response to the activation of a fire alarm or emergency system and it is determined it is was a false alarm.
Where a false alarm is triggered as a result of work being conducted on a fire alarm or emergency system and CYFS attends to the property in response to the false alarm, the property owner shall be charged the false alarm fee stipulated in this schedule.
The false alarm fee will not be charged for the first and second occurrence of the false alarm at a property, but will be charged for subsequent false alarm occurrence within the same calendar year.</t>
  </si>
  <si>
    <t>For the provision of a stand-by crew and fire apparatus, other than an emergency response, for a private company, community group, developer, industry or provincial government. Stand-by location must be within CYFS jurisdiction. 
All fire apparatus stand-by requests are subject to availability as well as pre-approved by CYFS, the requestor will be charged the fee in this schedule.</t>
  </si>
  <si>
    <t>When Fire and Emergency Services receives a request to fax, email or mail a report (i.e. standard incident report) the requestor will be charged the fees outlined in this schedule.</t>
  </si>
  <si>
    <t xml:space="preserve">When Fire and Emergency Services receives a request for a file search and response. (i.e. file search and response letter to determine if a property has any noted violations) the requestor will be  charged the fees outlined in this schedule. </t>
  </si>
  <si>
    <t>When Fire and Emergency services receives a request to review a Display Fireworks Permit application in Newmarket in accordance with By-law 2002-51 OR in Aurora in accordance with By-law 4736-05 the fireworks provider requesting the permit will be charged the fees outlined in this schedule.</t>
  </si>
  <si>
    <t>When Fire and Emergency Services attends an incident in response to a natural gas leak, and upon conducting an investigation, CYFS determines that due diligence was not exercised the property owner and/or party responsible shall be charged the fees stipulated in this schedule.</t>
  </si>
  <si>
    <t>When Fire and Emergency Services responds to a hydro incident (down wires), and if stand-by is required for an extended period of time (at the discretion of the Fire Chief or designate) to keep the scene safe then the local utility will be charged according to this schedule.</t>
  </si>
  <si>
    <t>When Fire and Emergency Services responds to an incident or an emergency, and a hazardous material response is provided, CYFS shall charge the fees stipulated in this schedule to anyone or more of the following:  the property owner, the vehicle owner insurance or directly to the vehicle owner in order to recover payment. 
In the event an emergency involves hazardous materials and at the scene or property, the use of combustible material, other than water and medical supplies, are used to suppress or extinguish a fire, preserve property, prevent a fire from spreading or otherwise control or eliminate and emergency, the expenses incurred by CYFS for using consumable materials shall be recovered as a fee.
In the event an emergency involves hazardous materials and at the scene or property, damages or contaminations of equipment occurs, the expenses incurred by CYFS for cleaning and decontamination or replacement of equipment, as applicable, and shall be recovered as a fee.</t>
  </si>
  <si>
    <t>When Fire and Emergency Services responds to a fire or other emergency at a property (including gas leaks, cut mains and clandestine drug operations) and determines, or the Fire Chief or his/her Designate determines, that it is necessary to retain a private contractor, or rent special equipment, or use consumable materials other than water and medical supplies, in order to suppress or extinguish a fire,  preserve property, carry out investigations or prevent a fire from spreading or otherwise control or eliminate an emergency or damage equipment owned by CYFS, the Owner or responsible person, shall be charged those expenses, plus applicable taxes.</t>
  </si>
  <si>
    <t xml:space="preserve">In accordance with the Fire Protection and Prevention Act, all fires need to be investigated to determine origin and cause.
Upon conducting an investigation and/or scene preservation and CYFS determines that due diligence was not exercised, the property owner and/or party responsible shall be charged the fees stipulated in this schedule.
The Fire Chief or designate will have the delegated authority to apply at their discretion the applicable fees as set in this schedule from the outcome of the investigation.
</t>
  </si>
  <si>
    <t>January XX, 2022</t>
  </si>
  <si>
    <t>Fire Education and Prevention</t>
  </si>
  <si>
    <t xml:space="preserve">Flat Rate </t>
  </si>
  <si>
    <t xml:space="preserve">2020 FEE BEFORE TAX </t>
  </si>
  <si>
    <t xml:space="preserve">Per unit </t>
  </si>
  <si>
    <t>Multi-purpose Smoke and Carbon Monoxide Alarms</t>
  </si>
  <si>
    <t xml:space="preserve">Flat rate. Per hour/per fire truck </t>
  </si>
  <si>
    <t>When Fire and Emergency Services receives a request to conduct an inspection of a Apartment / Office Building or Base Building, the property owner will be charged the fees outlined in this schedule.</t>
  </si>
  <si>
    <t>When the Fire and Emergency Services receives a request to conduct an inspection in accordance with Part 9 of the Ontario Fire Code, the property owner will be charged the fees outlined in this schedule.</t>
  </si>
  <si>
    <t>When Fire and Emergency Services receives a request to conduct an inspection of a industrial or commercial unit, the property owner will be charged the fees outlined in this schedule.</t>
  </si>
  <si>
    <t>When Fire and Emergency Services receives a request to conduct an inspection in Newmarket in accordance with By-Law 2013-13 for the registration of Accessory Dwelling Units (ADU's) OR in Aurora in accordance with By-Law 5221-10 for registration of second suites, the property owner will be charged the fees outlined in this schedule.</t>
  </si>
  <si>
    <t>When Fire and Emergency Services provides fire extinguisher training to a requestor, the following fee will be charged the fees outlined in this schedule.</t>
  </si>
  <si>
    <t xml:space="preserve">Fees and charges to be set by the Ministry of Transportation. </t>
  </si>
  <si>
    <t>Refer to By-Law 2019-60 and 2019-61, fees and charges will be charged according to this schedule.</t>
  </si>
  <si>
    <t>When Fire and Emergency Services attends a property in response to a stalled/malfunction elevator and determines the confined individual(s) do not require medical attention, CYFS will assist in patient(s) evacuation. If CYFS is not successful in the evacuation of patient(s), CYFS will remain on scene until the arrival of a responsible elevator representative/company. The property owner shall be charged the fees as stipulated in this schedule.</t>
  </si>
  <si>
    <t>DESCRIPTION</t>
  </si>
  <si>
    <t>Flat rate. Per hour/per fire truck 
(limit of 3 fire vehicles)</t>
  </si>
  <si>
    <t>When Fire and Emergency Services determine upon investigation that a property is not in compliance with the Ontario Fire Code, then CYFS will provide a combination smoke/carbon monoxide alarm to bring the property temporarily up to compliance until further investigation by the Fire Prevention Division. The alarm provided will be a 10 Year Sealed Battery Slim Design Photoelectric Smoke &amp; CO Alarm (First Alert).</t>
  </si>
  <si>
    <r>
      <t>When</t>
    </r>
    <r>
      <rPr>
        <b/>
        <sz val="11"/>
        <rFont val="Arial"/>
        <family val="2"/>
      </rPr>
      <t xml:space="preserve"> </t>
    </r>
    <r>
      <rPr>
        <sz val="11"/>
        <rFont val="Arial"/>
        <family val="2"/>
      </rPr>
      <t xml:space="preserve">Fire and Emergency Services is requested to stand-by and provide fire protection services to ensure the scene remains safe, the property owner and/or party responsible  will be charged the fees outlined in this schedule. </t>
    </r>
  </si>
  <si>
    <r>
      <t>When</t>
    </r>
    <r>
      <rPr>
        <b/>
        <sz val="11"/>
        <rFont val="Arial"/>
        <family val="2"/>
      </rPr>
      <t xml:space="preserve"> </t>
    </r>
    <r>
      <rPr>
        <sz val="11"/>
        <rFont val="Arial"/>
        <family val="2"/>
      </rPr>
      <t xml:space="preserve">Fire and Emergency services proceeds/responds to an incident within the calendar year, and upon investigation fire personnel determine that the By-law 2009-64 is in contravention, a fee will be charged according to this schedule.
1st Response - Verbal warning by fire crew Warning and educational letter to be issued.
2nd Response and subsequent - Within calendar year the property owner shall pay the fee as per this schedule. </t>
    </r>
  </si>
  <si>
    <t>SUBJECT
 TO HST    
YES/NO</t>
  </si>
  <si>
    <t>Extraordinary Expenses</t>
  </si>
  <si>
    <t>2023 USER FEES</t>
  </si>
  <si>
    <t>Effective Date:   January 1, 2023</t>
  </si>
  <si>
    <t xml:space="preserve">2022 FEE BEFORE TAX </t>
  </si>
  <si>
    <t xml:space="preserve">2023 FEE BEFORE TAX  </t>
  </si>
  <si>
    <t>*Post Fire Investigations</t>
  </si>
  <si>
    <t xml:space="preserve">Fire Protection and Response </t>
  </si>
  <si>
    <t>Provincial Highway Accident Responses (Ministry of Transportation)</t>
  </si>
  <si>
    <t>Emergency Response to a motor vehicle collision (Regional and Municipal roads)</t>
  </si>
  <si>
    <t>Natural Gas Leaks Response</t>
  </si>
  <si>
    <t>Hydro Incidents (down hydro lines)</t>
  </si>
  <si>
    <t>Drug Labs/Grow Ops/Clandestine Labs</t>
  </si>
  <si>
    <t>Elevator Rescue (non-emergency)</t>
  </si>
  <si>
    <t>False Alarm (preventable cause)</t>
  </si>
  <si>
    <t>Hazardous Materials Response</t>
  </si>
  <si>
    <t>Outdoor Burning - By-law 2009-64</t>
  </si>
  <si>
    <t xml:space="preserve">Note:  Shaded areas indicate fees regulated by Ministry of Transportation (MTO).  </t>
  </si>
  <si>
    <t>Schedule F – Fire Services User Fees</t>
  </si>
  <si>
    <t>To</t>
  </si>
  <si>
    <t>2023 Fees and Charges Overarching Report</t>
  </si>
  <si>
    <t>Staff Report to Council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</si>
</sst>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quot;$&quot;#,##0.00_);[Red]\(&quot;$&quot;#,##0.00\)"/>
    <numFmt numFmtId="165" formatCode="_(&quot;$&quot;* #,##0.00_);_(&quot;$&quot;* \(#,##0.00\);_(&quot;$&quot;* &quot;-&quot;??_);_(@_)"/>
    <numFmt numFmtId="166" formatCode="&quot;$&quot;#,##0.00"/>
    <numFmt numFmtId="167" formatCode="0.0%"/>
    <numFmt numFmtId="168" formatCode="&quot;$&quot;#,##0.00000"/>
    <numFmt numFmtId="169" formatCode="_-* #,##0.0000_-;\-* #,##0.0000_-;_-* &quot;-&quot;??_-;_-@_-"/>
  </numFmts>
  <fonts count="10" x14ac:knownFonts="1">
    <font>
      <sz val="10"/>
      <name val="Arial"/>
    </font>
    <font>
      <b/>
      <sz val="12"/>
      <name val="Arial"/>
      <family val="2"/>
    </font>
    <font>
      <sz val="10"/>
      <name val="Arial"/>
      <family val="2"/>
    </font>
    <font>
      <b/>
      <sz val="10"/>
      <name val="Arial"/>
      <family val="2"/>
    </font>
    <font>
      <sz val="12"/>
      <name val="Arial"/>
      <family val="2"/>
    </font>
    <font>
      <b/>
      <u/>
      <sz val="12"/>
      <name val="Arial"/>
      <family val="2"/>
    </font>
    <font>
      <b/>
      <sz val="11"/>
      <name val="Arial"/>
      <family val="2"/>
    </font>
    <font>
      <sz val="11"/>
      <name val="Arial"/>
      <family val="2"/>
    </font>
    <font>
      <sz val="10"/>
      <name val="Arial"/>
      <family val="2"/>
    </font>
    <font>
      <b/>
      <sz val="16"/>
      <name val="Calibri"/>
      <family val="2"/>
    </font>
  </fonts>
  <fills count="5">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theme="0" tint="-0.34998626667073579"/>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double">
        <color indexed="64"/>
      </top>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style="thin">
        <color indexed="64"/>
      </left>
      <right style="double">
        <color indexed="64"/>
      </right>
      <top style="thin">
        <color indexed="64"/>
      </top>
      <bottom style="double">
        <color indexed="64"/>
      </bottom>
      <diagonal/>
    </border>
  </borders>
  <cellStyleXfs count="4">
    <xf numFmtId="0" fontId="0" fillId="0" borderId="0"/>
    <xf numFmtId="165" fontId="2" fillId="0" borderId="0" applyFont="0" applyFill="0" applyBorder="0" applyAlignment="0" applyProtection="0"/>
    <xf numFmtId="9" fontId="2" fillId="0" borderId="0" applyFont="0" applyFill="0" applyBorder="0" applyAlignment="0" applyProtection="0"/>
    <xf numFmtId="43" fontId="8" fillId="0" borderId="0" applyFont="0" applyFill="0" applyBorder="0" applyAlignment="0" applyProtection="0"/>
  </cellStyleXfs>
  <cellXfs count="108">
    <xf numFmtId="0" fontId="0" fillId="0" borderId="0" xfId="0"/>
    <xf numFmtId="0" fontId="0" fillId="0" borderId="0" xfId="0" applyFill="1"/>
    <xf numFmtId="166" fontId="2" fillId="0" borderId="0" xfId="0" applyNumberFormat="1" applyFont="1" applyFill="1"/>
    <xf numFmtId="166" fontId="3" fillId="0" borderId="0" xfId="0" applyNumberFormat="1" applyFont="1" applyFill="1" applyAlignment="1">
      <alignment horizontal="center" vertical="top"/>
    </xf>
    <xf numFmtId="166" fontId="2" fillId="0" borderId="0" xfId="0" applyNumberFormat="1" applyFont="1" applyFill="1" applyAlignment="1">
      <alignment horizontal="center"/>
    </xf>
    <xf numFmtId="166" fontId="2" fillId="0" borderId="0" xfId="0" applyNumberFormat="1" applyFont="1" applyFill="1" applyBorder="1"/>
    <xf numFmtId="166" fontId="3" fillId="0" borderId="0" xfId="0" applyNumberFormat="1" applyFont="1" applyFill="1" applyAlignment="1">
      <alignment horizontal="center"/>
    </xf>
    <xf numFmtId="167" fontId="4" fillId="0" borderId="0" xfId="0" applyNumberFormat="1" applyFont="1" applyFill="1"/>
    <xf numFmtId="166" fontId="1" fillId="0" borderId="0" xfId="0" applyNumberFormat="1" applyFont="1" applyFill="1"/>
    <xf numFmtId="166" fontId="1" fillId="0" borderId="0" xfId="0" applyNumberFormat="1" applyFont="1" applyFill="1" applyAlignment="1">
      <alignment horizontal="center"/>
    </xf>
    <xf numFmtId="166" fontId="4" fillId="0" borderId="0" xfId="0" applyNumberFormat="1" applyFont="1" applyFill="1" applyAlignment="1">
      <alignment horizontal="center"/>
    </xf>
    <xf numFmtId="166" fontId="4" fillId="0" borderId="0" xfId="0" applyNumberFormat="1" applyFont="1" applyFill="1" applyBorder="1"/>
    <xf numFmtId="168" fontId="1" fillId="0" borderId="0" xfId="0" applyNumberFormat="1" applyFont="1" applyFill="1" applyAlignment="1">
      <alignment horizontal="center"/>
    </xf>
    <xf numFmtId="167" fontId="2" fillId="0" borderId="0" xfId="0" applyNumberFormat="1" applyFont="1" applyFill="1"/>
    <xf numFmtId="0" fontId="0" fillId="0" borderId="0" xfId="0" applyFill="1" applyBorder="1" applyAlignment="1">
      <alignment vertical="center" wrapText="1"/>
    </xf>
    <xf numFmtId="0" fontId="0" fillId="0" borderId="0" xfId="0" applyFill="1" applyAlignment="1">
      <alignment vertical="center"/>
    </xf>
    <xf numFmtId="166" fontId="2" fillId="0" borderId="0" xfId="0" applyNumberFormat="1" applyFont="1" applyFill="1" applyBorder="1" applyAlignment="1">
      <alignment wrapText="1"/>
    </xf>
    <xf numFmtId="165" fontId="0" fillId="0" borderId="0" xfId="0" applyNumberFormat="1" applyFill="1"/>
    <xf numFmtId="0" fontId="3" fillId="0" borderId="0" xfId="0" applyFont="1" applyFill="1" applyAlignment="1">
      <alignment horizontal="center" vertical="top"/>
    </xf>
    <xf numFmtId="0" fontId="2" fillId="0" borderId="0" xfId="0" applyFont="1" applyFill="1" applyBorder="1"/>
    <xf numFmtId="0" fontId="3" fillId="0" borderId="0" xfId="0" applyFont="1" applyFill="1" applyAlignment="1">
      <alignment horizontal="center"/>
    </xf>
    <xf numFmtId="0" fontId="0" fillId="0" borderId="0" xfId="0" applyFill="1" applyBorder="1"/>
    <xf numFmtId="165" fontId="2" fillId="0" borderId="0" xfId="0" applyNumberFormat="1" applyFont="1" applyFill="1" applyAlignment="1">
      <alignment horizontal="center"/>
    </xf>
    <xf numFmtId="165" fontId="1" fillId="0" borderId="0" xfId="0" applyNumberFormat="1" applyFont="1" applyFill="1" applyAlignment="1">
      <alignment horizontal="center"/>
    </xf>
    <xf numFmtId="166" fontId="0" fillId="0" borderId="0" xfId="0" applyNumberFormat="1" applyFill="1" applyAlignment="1">
      <alignment horizontal="center"/>
    </xf>
    <xf numFmtId="165" fontId="2" fillId="0" borderId="0" xfId="0" applyNumberFormat="1" applyFont="1" applyFill="1"/>
    <xf numFmtId="166" fontId="1" fillId="0" borderId="0" xfId="0" applyNumberFormat="1" applyFont="1" applyFill="1" applyAlignment="1">
      <alignment horizontal="center"/>
    </xf>
    <xf numFmtId="0" fontId="7" fillId="0" borderId="1" xfId="0" applyFont="1" applyFill="1" applyBorder="1" applyAlignment="1">
      <alignment horizontal="left" vertical="center" wrapText="1" indent="1"/>
    </xf>
    <xf numFmtId="166" fontId="3" fillId="3" borderId="0" xfId="0" applyNumberFormat="1" applyFont="1" applyFill="1" applyAlignment="1">
      <alignment horizontal="center" vertical="top"/>
    </xf>
    <xf numFmtId="169" fontId="2" fillId="0" borderId="0" xfId="3" applyNumberFormat="1" applyFont="1" applyFill="1" applyAlignment="1">
      <alignment horizontal="center"/>
    </xf>
    <xf numFmtId="166" fontId="3" fillId="0" borderId="0" xfId="0" applyNumberFormat="1" applyFont="1" applyFill="1" applyBorder="1" applyAlignment="1">
      <alignment horizontal="center" vertical="center" wrapText="1"/>
    </xf>
    <xf numFmtId="0" fontId="7" fillId="2" borderId="2" xfId="0" applyFont="1" applyFill="1" applyBorder="1" applyAlignment="1">
      <alignment horizontal="left" vertical="center" wrapText="1" indent="1"/>
    </xf>
    <xf numFmtId="0" fontId="6" fillId="2" borderId="1" xfId="0" applyFont="1" applyFill="1" applyBorder="1" applyAlignment="1">
      <alignment horizontal="left" vertical="center" wrapText="1" indent="1"/>
    </xf>
    <xf numFmtId="0" fontId="6" fillId="2" borderId="1" xfId="0" applyFont="1" applyFill="1" applyBorder="1" applyAlignment="1">
      <alignment horizontal="center" vertical="center" wrapText="1"/>
    </xf>
    <xf numFmtId="166" fontId="6" fillId="2" borderId="1" xfId="1" applyNumberFormat="1" applyFont="1" applyFill="1" applyBorder="1" applyAlignment="1">
      <alignment horizontal="center" vertical="center" wrapText="1"/>
    </xf>
    <xf numFmtId="165" fontId="6" fillId="2" borderId="1" xfId="1" applyNumberFormat="1" applyFont="1" applyFill="1" applyBorder="1" applyAlignment="1">
      <alignment horizontal="center" vertical="center" wrapText="1"/>
    </xf>
    <xf numFmtId="166" fontId="6" fillId="2" borderId="1" xfId="0" applyNumberFormat="1" applyFont="1" applyFill="1" applyBorder="1" applyAlignment="1">
      <alignment horizontal="center" vertical="center" wrapText="1"/>
    </xf>
    <xf numFmtId="0" fontId="7" fillId="0" borderId="1" xfId="0" applyFont="1" applyBorder="1" applyAlignment="1">
      <alignment vertical="center" wrapText="1"/>
    </xf>
    <xf numFmtId="0" fontId="6" fillId="0" borderId="1" xfId="0" applyFont="1" applyFill="1" applyBorder="1" applyAlignment="1">
      <alignment horizontal="center" vertical="center"/>
    </xf>
    <xf numFmtId="166" fontId="7" fillId="0" borderId="1" xfId="0" applyNumberFormat="1" applyFont="1" applyFill="1" applyBorder="1" applyAlignment="1">
      <alignment horizontal="center" vertical="center"/>
    </xf>
    <xf numFmtId="0" fontId="6" fillId="2" borderId="3" xfId="0" applyFont="1" applyFill="1" applyBorder="1" applyAlignment="1">
      <alignment horizontal="center" vertical="center"/>
    </xf>
    <xf numFmtId="166" fontId="7" fillId="2" borderId="3" xfId="0" applyNumberFormat="1" applyFont="1" applyFill="1" applyBorder="1" applyAlignment="1">
      <alignment horizontal="center" vertical="center"/>
    </xf>
    <xf numFmtId="0" fontId="6" fillId="2" borderId="1" xfId="0" applyFont="1" applyFill="1" applyBorder="1" applyAlignment="1">
      <alignment horizontal="center" vertical="center"/>
    </xf>
    <xf numFmtId="166" fontId="6" fillId="2" borderId="1" xfId="0" applyNumberFormat="1" applyFont="1" applyFill="1" applyBorder="1" applyAlignment="1">
      <alignment horizontal="center" vertical="center"/>
    </xf>
    <xf numFmtId="166" fontId="6" fillId="0" borderId="1" xfId="0" applyNumberFormat="1" applyFont="1" applyFill="1" applyBorder="1" applyAlignment="1">
      <alignment horizontal="center" vertical="center"/>
    </xf>
    <xf numFmtId="166" fontId="6" fillId="3" borderId="0" xfId="0" applyNumberFormat="1" applyFont="1" applyFill="1" applyAlignment="1">
      <alignment horizontal="left"/>
    </xf>
    <xf numFmtId="166" fontId="6" fillId="0" borderId="0" xfId="0" applyNumberFormat="1" applyFont="1" applyFill="1" applyAlignment="1">
      <alignment horizontal="center"/>
    </xf>
    <xf numFmtId="166" fontId="7" fillId="0" borderId="0" xfId="0" applyNumberFormat="1" applyFont="1" applyFill="1" applyAlignment="1">
      <alignment horizontal="center"/>
    </xf>
    <xf numFmtId="0" fontId="7" fillId="0" borderId="1" xfId="0" applyFont="1" applyFill="1" applyBorder="1" applyAlignment="1">
      <alignment vertical="top" wrapText="1"/>
    </xf>
    <xf numFmtId="0" fontId="7" fillId="0" borderId="1" xfId="0" applyFont="1" applyBorder="1" applyAlignment="1">
      <alignment vertical="top" wrapText="1"/>
    </xf>
    <xf numFmtId="0" fontId="7" fillId="0" borderId="1" xfId="0" applyFont="1" applyFill="1" applyBorder="1" applyAlignment="1">
      <alignment horizontal="justify" vertical="top" wrapText="1"/>
    </xf>
    <xf numFmtId="43" fontId="0" fillId="0" borderId="0" xfId="3" applyFont="1" applyFill="1"/>
    <xf numFmtId="43" fontId="0" fillId="0" borderId="0" xfId="3" applyFont="1" applyFill="1" applyAlignment="1">
      <alignment vertical="center"/>
    </xf>
    <xf numFmtId="0" fontId="7" fillId="4" borderId="1" xfId="0" applyFont="1" applyFill="1" applyBorder="1" applyAlignment="1">
      <alignment vertical="center" wrapText="1"/>
    </xf>
    <xf numFmtId="0" fontId="6" fillId="4" borderId="1" xfId="0" applyFont="1" applyFill="1" applyBorder="1" applyAlignment="1">
      <alignment horizontal="center" vertical="center"/>
    </xf>
    <xf numFmtId="166" fontId="7" fillId="4" borderId="1" xfId="0" applyNumberFormat="1" applyFont="1" applyFill="1" applyBorder="1" applyAlignment="1">
      <alignment horizontal="center" vertical="center"/>
    </xf>
    <xf numFmtId="0" fontId="7" fillId="4" borderId="1" xfId="0" applyFont="1" applyFill="1" applyBorder="1" applyAlignment="1">
      <alignment vertical="top"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166" fontId="6" fillId="0" borderId="5" xfId="1" applyNumberFormat="1" applyFont="1" applyFill="1" applyBorder="1" applyAlignment="1">
      <alignment horizontal="center" vertical="center" wrapText="1"/>
    </xf>
    <xf numFmtId="165" fontId="6" fillId="0" borderId="5" xfId="1" applyNumberFormat="1" applyFont="1" applyFill="1" applyBorder="1" applyAlignment="1">
      <alignment horizontal="center" vertical="center" wrapText="1"/>
    </xf>
    <xf numFmtId="166" fontId="3" fillId="0" borderId="5" xfId="0" applyNumberFormat="1" applyFont="1" applyFill="1" applyBorder="1" applyAlignment="1">
      <alignment horizontal="center" vertical="center" wrapText="1"/>
    </xf>
    <xf numFmtId="166" fontId="3" fillId="0" borderId="6" xfId="0" applyNumberFormat="1" applyFont="1" applyFill="1" applyBorder="1" applyAlignment="1">
      <alignment horizontal="center" vertical="center" wrapText="1"/>
    </xf>
    <xf numFmtId="166" fontId="6" fillId="0" borderId="5" xfId="0" applyNumberFormat="1" applyFont="1" applyFill="1" applyBorder="1" applyAlignment="1">
      <alignment horizontal="center" vertical="center" wrapText="1"/>
    </xf>
    <xf numFmtId="167" fontId="3" fillId="0" borderId="7" xfId="0" applyNumberFormat="1" applyFont="1" applyFill="1" applyBorder="1" applyAlignment="1">
      <alignment horizontal="center" vertical="center" wrapText="1"/>
    </xf>
    <xf numFmtId="0" fontId="6" fillId="2" borderId="8" xfId="0" applyFont="1" applyFill="1" applyBorder="1" applyAlignment="1">
      <alignment horizontal="left" vertical="center" wrapText="1"/>
    </xf>
    <xf numFmtId="167" fontId="6" fillId="2" borderId="9" xfId="0" applyNumberFormat="1" applyFont="1" applyFill="1" applyBorder="1" applyAlignment="1">
      <alignment horizontal="center" vertical="center" wrapText="1"/>
    </xf>
    <xf numFmtId="0" fontId="7" fillId="0" borderId="8" xfId="0" applyFont="1" applyFill="1" applyBorder="1" applyAlignment="1">
      <alignment horizontal="left" vertical="center" wrapText="1"/>
    </xf>
    <xf numFmtId="167" fontId="7" fillId="0" borderId="9" xfId="2" applyNumberFormat="1" applyFont="1" applyFill="1" applyBorder="1" applyAlignment="1">
      <alignment horizontal="center" vertical="center"/>
    </xf>
    <xf numFmtId="0" fontId="7" fillId="0" borderId="8" xfId="0" applyFont="1" applyFill="1" applyBorder="1" applyAlignment="1">
      <alignment vertical="center"/>
    </xf>
    <xf numFmtId="0" fontId="7" fillId="0" borderId="8" xfId="0" applyFont="1" applyFill="1" applyBorder="1" applyAlignment="1">
      <alignment vertical="center" wrapText="1"/>
    </xf>
    <xf numFmtId="0" fontId="6" fillId="2" borderId="10" xfId="0" applyFont="1" applyFill="1" applyBorder="1" applyAlignment="1">
      <alignment vertical="center"/>
    </xf>
    <xf numFmtId="0" fontId="7" fillId="4" borderId="8" xfId="0" applyFont="1" applyFill="1" applyBorder="1" applyAlignment="1">
      <alignment vertical="center" wrapText="1"/>
    </xf>
    <xf numFmtId="167" fontId="7" fillId="4" borderId="9" xfId="2" applyNumberFormat="1" applyFont="1" applyFill="1" applyBorder="1" applyAlignment="1">
      <alignment horizontal="center" vertical="center"/>
    </xf>
    <xf numFmtId="0" fontId="6" fillId="2" borderId="8" xfId="0" applyFont="1" applyFill="1" applyBorder="1" applyAlignment="1">
      <alignment vertical="center" wrapText="1"/>
    </xf>
    <xf numFmtId="166" fontId="6" fillId="2" borderId="9" xfId="0" applyNumberFormat="1" applyFont="1" applyFill="1" applyBorder="1" applyAlignment="1">
      <alignment horizontal="center" vertical="center"/>
    </xf>
    <xf numFmtId="167" fontId="7" fillId="0" borderId="9" xfId="0" applyNumberFormat="1" applyFont="1" applyFill="1" applyBorder="1" applyAlignment="1">
      <alignment horizontal="center" vertical="center"/>
    </xf>
    <xf numFmtId="0" fontId="7" fillId="0" borderId="11" xfId="0" applyFont="1" applyFill="1" applyBorder="1" applyAlignment="1">
      <alignment vertical="center" wrapText="1"/>
    </xf>
    <xf numFmtId="0" fontId="7" fillId="0" borderId="12" xfId="0" applyFont="1" applyFill="1" applyBorder="1" applyAlignment="1">
      <alignment vertical="top" wrapText="1"/>
    </xf>
    <xf numFmtId="0" fontId="6" fillId="0" borderId="12" xfId="0" applyFont="1" applyFill="1" applyBorder="1" applyAlignment="1">
      <alignment horizontal="center" vertical="center"/>
    </xf>
    <xf numFmtId="166" fontId="7" fillId="0" borderId="12" xfId="0" applyNumberFormat="1" applyFont="1" applyFill="1" applyBorder="1" applyAlignment="1">
      <alignment horizontal="center" vertical="center"/>
    </xf>
    <xf numFmtId="167" fontId="7" fillId="0" borderId="14" xfId="2" applyNumberFormat="1" applyFont="1" applyFill="1" applyBorder="1" applyAlignment="1">
      <alignment horizontal="center" vertical="center"/>
    </xf>
    <xf numFmtId="166" fontId="7" fillId="0" borderId="1" xfId="0" applyNumberFormat="1" applyFont="1" applyFill="1" applyBorder="1" applyAlignment="1">
      <alignment horizontal="center"/>
    </xf>
    <xf numFmtId="166" fontId="7" fillId="0" borderId="1" xfId="0" applyNumberFormat="1" applyFont="1" applyFill="1" applyBorder="1" applyAlignment="1">
      <alignment horizontal="center" wrapText="1"/>
    </xf>
    <xf numFmtId="166" fontId="7" fillId="2" borderId="3" xfId="0" applyNumberFormat="1" applyFont="1" applyFill="1" applyBorder="1" applyAlignment="1">
      <alignment horizontal="center"/>
    </xf>
    <xf numFmtId="166" fontId="7" fillId="2" borderId="2" xfId="0" applyNumberFormat="1" applyFont="1" applyFill="1" applyBorder="1" applyAlignment="1">
      <alignment horizontal="center"/>
    </xf>
    <xf numFmtId="165" fontId="7" fillId="2" borderId="2" xfId="0" applyNumberFormat="1" applyFont="1" applyFill="1" applyBorder="1" applyAlignment="1">
      <alignment horizontal="center"/>
    </xf>
    <xf numFmtId="166" fontId="6" fillId="2" borderId="1" xfId="0" applyNumberFormat="1" applyFont="1" applyFill="1" applyBorder="1" applyAlignment="1">
      <alignment horizontal="center"/>
    </xf>
    <xf numFmtId="164" fontId="6" fillId="2" borderId="1" xfId="0" applyNumberFormat="1" applyFont="1" applyFill="1" applyBorder="1" applyAlignment="1">
      <alignment horizontal="center"/>
    </xf>
    <xf numFmtId="166" fontId="6" fillId="0" borderId="1" xfId="0" applyNumberFormat="1" applyFont="1" applyFill="1" applyBorder="1" applyAlignment="1">
      <alignment horizontal="center" wrapText="1"/>
    </xf>
    <xf numFmtId="166" fontId="6" fillId="0" borderId="0" xfId="0" applyNumberFormat="1" applyFont="1" applyFill="1" applyAlignment="1">
      <alignment vertical="center"/>
    </xf>
    <xf numFmtId="0" fontId="7" fillId="0" borderId="1" xfId="0" applyFont="1" applyFill="1" applyBorder="1" applyAlignment="1">
      <alignment vertical="center" wrapText="1"/>
    </xf>
    <xf numFmtId="0" fontId="7" fillId="2" borderId="3" xfId="0" applyFont="1" applyFill="1" applyBorder="1" applyAlignment="1">
      <alignment vertical="center" wrapText="1"/>
    </xf>
    <xf numFmtId="0" fontId="6" fillId="2" borderId="1" xfId="0" applyFont="1" applyFill="1" applyBorder="1" applyAlignment="1">
      <alignment vertical="center" wrapText="1"/>
    </xf>
    <xf numFmtId="0" fontId="7" fillId="0" borderId="12" xfId="0" applyFont="1" applyFill="1" applyBorder="1" applyAlignment="1">
      <alignment vertical="center" wrapText="1"/>
    </xf>
    <xf numFmtId="165" fontId="7" fillId="2" borderId="9" xfId="0" applyNumberFormat="1" applyFont="1" applyFill="1" applyBorder="1" applyAlignment="1">
      <alignment horizontal="center"/>
    </xf>
    <xf numFmtId="166" fontId="7" fillId="4" borderId="1" xfId="0" applyNumberFormat="1" applyFont="1" applyFill="1" applyBorder="1" applyAlignment="1">
      <alignment horizontal="center" vertical="center" wrapText="1"/>
    </xf>
    <xf numFmtId="166" fontId="2" fillId="0" borderId="0" xfId="0" applyNumberFormat="1" applyFont="1" applyFill="1" applyBorder="1" applyAlignment="1">
      <alignment vertical="center" wrapText="1"/>
    </xf>
    <xf numFmtId="166" fontId="6" fillId="4" borderId="1" xfId="0" applyNumberFormat="1" applyFont="1" applyFill="1" applyBorder="1" applyAlignment="1">
      <alignment horizontal="center" vertical="center" wrapText="1"/>
    </xf>
    <xf numFmtId="0" fontId="2" fillId="0" borderId="0" xfId="0" applyFont="1" applyFill="1" applyBorder="1" applyAlignment="1">
      <alignment vertical="center"/>
    </xf>
    <xf numFmtId="166" fontId="6" fillId="0" borderId="1" xfId="0" applyNumberFormat="1" applyFont="1" applyFill="1" applyBorder="1" applyAlignment="1">
      <alignment horizontal="center" vertical="center" wrapText="1"/>
    </xf>
    <xf numFmtId="166" fontId="7" fillId="0" borderId="1" xfId="0" applyNumberFormat="1" applyFont="1" applyFill="1" applyBorder="1" applyAlignment="1">
      <alignment horizontal="center" vertical="center" wrapText="1"/>
    </xf>
    <xf numFmtId="166" fontId="7" fillId="0" borderId="12" xfId="0" applyNumberFormat="1" applyFont="1" applyFill="1" applyBorder="1" applyAlignment="1">
      <alignment horizontal="center" vertical="center" wrapText="1"/>
    </xf>
    <xf numFmtId="166" fontId="2" fillId="0" borderId="13" xfId="0" applyNumberFormat="1" applyFont="1" applyFill="1" applyBorder="1" applyAlignment="1">
      <alignment vertical="center" wrapText="1"/>
    </xf>
    <xf numFmtId="166" fontId="6" fillId="0" borderId="12" xfId="0" applyNumberFormat="1" applyFont="1" applyFill="1" applyBorder="1" applyAlignment="1">
      <alignment horizontal="center" vertical="center" wrapText="1"/>
    </xf>
    <xf numFmtId="0" fontId="9" fillId="0" borderId="0" xfId="0" applyFont="1" applyAlignment="1">
      <alignment horizontal="center" vertical="center"/>
    </xf>
    <xf numFmtId="166" fontId="1" fillId="0" borderId="0" xfId="0" applyNumberFormat="1" applyFont="1" applyFill="1" applyAlignment="1">
      <alignment horizontal="center" vertical="center"/>
    </xf>
    <xf numFmtId="166" fontId="1" fillId="0" borderId="0" xfId="0" applyNumberFormat="1" applyFont="1" applyFill="1" applyBorder="1" applyAlignment="1">
      <alignment horizontal="center" vertical="center"/>
    </xf>
  </cellXfs>
  <cellStyles count="4">
    <cellStyle name="Comma" xfId="3" builtinId="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G1:G4"/>
  <sheetViews>
    <sheetView showGridLines="0" workbookViewId="0">
      <selection activeCell="G1" sqref="G1:G4"/>
    </sheetView>
  </sheetViews>
  <sheetFormatPr defaultRowHeight="12.5" x14ac:dyDescent="0.25"/>
  <sheetData>
    <row r="1" spans="7:7" ht="21" x14ac:dyDescent="0.25">
      <c r="G1" s="105" t="s">
        <v>78</v>
      </c>
    </row>
    <row r="2" spans="7:7" ht="21" x14ac:dyDescent="0.25">
      <c r="G2" s="105" t="s">
        <v>79</v>
      </c>
    </row>
    <row r="3" spans="7:7" ht="21" x14ac:dyDescent="0.25">
      <c r="G3" s="105" t="s">
        <v>80</v>
      </c>
    </row>
    <row r="4" spans="7:7" ht="21" x14ac:dyDescent="0.25">
      <c r="G4" s="105" t="s">
        <v>81</v>
      </c>
    </row>
  </sheetData>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tabSelected="1" topLeftCell="A4" zoomScale="90" zoomScaleNormal="90" zoomScaleSheetLayoutView="40" zoomScalePageLayoutView="40" workbookViewId="0">
      <selection activeCell="H15" sqref="H15"/>
    </sheetView>
  </sheetViews>
  <sheetFormatPr defaultColWidth="9.26953125" defaultRowHeight="13" x14ac:dyDescent="0.3"/>
  <cols>
    <col min="1" max="1" width="32.26953125" style="1" customWidth="1"/>
    <col min="2" max="2" width="72.7265625" style="1" customWidth="1"/>
    <col min="3" max="3" width="19.81640625" style="1" customWidth="1"/>
    <col min="4" max="4" width="12.7265625" style="18" customWidth="1"/>
    <col min="5" max="5" width="18.26953125" style="24" hidden="1" customWidth="1"/>
    <col min="6" max="6" width="12.81640625" style="4" customWidth="1"/>
    <col min="7" max="7" width="13.26953125" style="4" customWidth="1"/>
    <col min="8" max="8" width="9.7265625" style="22" customWidth="1"/>
    <col min="9" max="9" width="9.7265625" style="24" customWidth="1"/>
    <col min="10" max="10" width="2" style="21" customWidth="1"/>
    <col min="11" max="11" width="11.1796875" style="20" bestFit="1" customWidth="1"/>
    <col min="12" max="12" width="11.26953125" style="13" customWidth="1"/>
    <col min="13" max="13" width="16.26953125" style="1" customWidth="1"/>
    <col min="14" max="15" width="9.26953125" style="51"/>
    <col min="16" max="16384" width="9.26953125" style="1"/>
  </cols>
  <sheetData>
    <row r="1" spans="1:15" ht="15.5" x14ac:dyDescent="0.25">
      <c r="A1" s="106" t="s">
        <v>0</v>
      </c>
      <c r="B1" s="106"/>
      <c r="C1" s="106"/>
      <c r="D1" s="106"/>
      <c r="E1" s="106"/>
      <c r="F1" s="106"/>
      <c r="G1" s="106"/>
      <c r="H1" s="106"/>
      <c r="I1" s="106"/>
      <c r="J1" s="106"/>
      <c r="K1" s="106"/>
      <c r="L1" s="106"/>
    </row>
    <row r="2" spans="1:15" ht="19.149999999999999" customHeight="1" x14ac:dyDescent="0.25">
      <c r="A2" s="107" t="s">
        <v>62</v>
      </c>
      <c r="B2" s="107"/>
      <c r="C2" s="107"/>
      <c r="D2" s="107"/>
      <c r="E2" s="107"/>
      <c r="F2" s="107"/>
      <c r="G2" s="107"/>
      <c r="H2" s="107"/>
      <c r="I2" s="107"/>
      <c r="J2" s="107"/>
      <c r="K2" s="107"/>
      <c r="L2" s="107"/>
    </row>
    <row r="3" spans="1:15" ht="18" customHeight="1" x14ac:dyDescent="0.25">
      <c r="A3" s="107"/>
      <c r="B3" s="107"/>
      <c r="C3" s="107"/>
      <c r="D3" s="107"/>
      <c r="E3" s="107"/>
      <c r="F3" s="107"/>
      <c r="G3" s="107"/>
      <c r="H3" s="107"/>
      <c r="I3" s="107"/>
      <c r="J3" s="107"/>
      <c r="K3" s="107"/>
      <c r="L3" s="107"/>
    </row>
    <row r="4" spans="1:15" ht="7.5" customHeight="1" x14ac:dyDescent="0.35">
      <c r="A4" s="2"/>
      <c r="B4" s="2"/>
      <c r="C4" s="2"/>
      <c r="D4" s="28"/>
      <c r="E4" s="4"/>
      <c r="I4" s="4"/>
      <c r="J4" s="5"/>
      <c r="K4" s="6"/>
      <c r="L4" s="7"/>
    </row>
    <row r="5" spans="1:15" ht="15.5" x14ac:dyDescent="0.35">
      <c r="A5" s="8" t="s">
        <v>1</v>
      </c>
      <c r="B5" s="8"/>
      <c r="D5" s="45" t="s">
        <v>63</v>
      </c>
      <c r="E5" s="46" t="s">
        <v>40</v>
      </c>
      <c r="F5" s="47"/>
      <c r="G5" s="47"/>
      <c r="H5" s="29"/>
      <c r="I5" s="10"/>
      <c r="J5" s="11"/>
      <c r="K5" s="12"/>
    </row>
    <row r="6" spans="1:15" ht="15.5" x14ac:dyDescent="0.35">
      <c r="A6" s="90" t="s">
        <v>77</v>
      </c>
      <c r="B6" s="8"/>
      <c r="D6" s="45"/>
      <c r="E6" s="46"/>
      <c r="F6" s="47"/>
      <c r="G6" s="47"/>
      <c r="H6" s="29"/>
      <c r="I6" s="10"/>
      <c r="J6" s="11"/>
      <c r="K6" s="12"/>
    </row>
    <row r="7" spans="1:15" ht="9.4" customHeight="1" thickBot="1" x14ac:dyDescent="0.4">
      <c r="A7" s="2"/>
      <c r="B7" s="2"/>
      <c r="C7" s="8"/>
      <c r="D7" s="28"/>
      <c r="E7" s="9"/>
      <c r="F7" s="9"/>
      <c r="G7" s="26"/>
      <c r="H7" s="23"/>
      <c r="I7" s="10"/>
      <c r="J7" s="11"/>
      <c r="K7" s="9"/>
    </row>
    <row r="8" spans="1:15" ht="15.5" hidden="1" x14ac:dyDescent="0.35">
      <c r="A8" s="2"/>
      <c r="B8" s="2"/>
      <c r="C8" s="8"/>
      <c r="D8" s="3"/>
      <c r="E8" s="9"/>
      <c r="F8" s="9">
        <v>1.1000000000000001</v>
      </c>
      <c r="G8" s="26"/>
      <c r="H8" s="23"/>
      <c r="I8" s="10"/>
      <c r="J8" s="11"/>
      <c r="K8" s="9"/>
    </row>
    <row r="9" spans="1:15" s="15" customFormat="1" ht="53.5" customHeight="1" thickTop="1" x14ac:dyDescent="0.25">
      <c r="A9" s="57" t="s">
        <v>2</v>
      </c>
      <c r="B9" s="58" t="s">
        <v>55</v>
      </c>
      <c r="C9" s="58" t="s">
        <v>3</v>
      </c>
      <c r="D9" s="58" t="s">
        <v>60</v>
      </c>
      <c r="E9" s="59" t="s">
        <v>43</v>
      </c>
      <c r="F9" s="59" t="s">
        <v>64</v>
      </c>
      <c r="G9" s="59" t="s">
        <v>65</v>
      </c>
      <c r="H9" s="60" t="s">
        <v>28</v>
      </c>
      <c r="I9" s="61" t="s">
        <v>4</v>
      </c>
      <c r="J9" s="62"/>
      <c r="K9" s="63" t="s">
        <v>5</v>
      </c>
      <c r="L9" s="64" t="s">
        <v>6</v>
      </c>
      <c r="M9" s="14"/>
      <c r="N9" s="52"/>
      <c r="O9" s="52"/>
    </row>
    <row r="10" spans="1:15" s="15" customFormat="1" ht="36.4" customHeight="1" x14ac:dyDescent="0.25">
      <c r="A10" s="65" t="s">
        <v>41</v>
      </c>
      <c r="B10" s="33"/>
      <c r="C10" s="33"/>
      <c r="D10" s="33"/>
      <c r="E10" s="34"/>
      <c r="F10" s="34"/>
      <c r="G10" s="34"/>
      <c r="H10" s="35"/>
      <c r="I10" s="36"/>
      <c r="J10" s="30"/>
      <c r="K10" s="36"/>
      <c r="L10" s="66"/>
      <c r="M10" s="14"/>
      <c r="N10" s="52"/>
      <c r="O10" s="52"/>
    </row>
    <row r="11" spans="1:15" ht="42" x14ac:dyDescent="0.3">
      <c r="A11" s="67" t="s">
        <v>7</v>
      </c>
      <c r="B11" s="49" t="s">
        <v>47</v>
      </c>
      <c r="C11" s="91" t="s">
        <v>8</v>
      </c>
      <c r="D11" s="38" t="s">
        <v>9</v>
      </c>
      <c r="E11" s="39">
        <v>367.15379999999999</v>
      </c>
      <c r="F11" s="82">
        <v>372.66110699999996</v>
      </c>
      <c r="G11" s="82">
        <f>F11*1.025</f>
        <v>381.97763467499993</v>
      </c>
      <c r="H11" s="82">
        <v>0</v>
      </c>
      <c r="I11" s="83">
        <f t="shared" ref="I11:I24" si="0">+IF(D11="Y",G11*0.13,0)</f>
        <v>49.657092507749994</v>
      </c>
      <c r="J11" s="16"/>
      <c r="K11" s="89">
        <f t="shared" ref="K11:K24" si="1">I11+G11</f>
        <v>431.63472718274994</v>
      </c>
      <c r="L11" s="68">
        <f>G11/F11-1</f>
        <v>2.4999999999999911E-2</v>
      </c>
      <c r="M11" s="17"/>
    </row>
    <row r="12" spans="1:15" ht="32.5" customHeight="1" x14ac:dyDescent="0.3">
      <c r="A12" s="69"/>
      <c r="B12" s="27"/>
      <c r="C12" s="91" t="s">
        <v>10</v>
      </c>
      <c r="D12" s="38" t="s">
        <v>9</v>
      </c>
      <c r="E12" s="39">
        <v>489.54870000000005</v>
      </c>
      <c r="F12" s="82">
        <v>372.66110699999996</v>
      </c>
      <c r="G12" s="82">
        <f t="shared" ref="G12:G24" si="2">F12*1.025</f>
        <v>381.97763467499993</v>
      </c>
      <c r="H12" s="82">
        <v>0</v>
      </c>
      <c r="I12" s="83">
        <f t="shared" si="0"/>
        <v>49.657092507749994</v>
      </c>
      <c r="J12" s="16"/>
      <c r="K12" s="89">
        <f t="shared" si="1"/>
        <v>431.63472718274994</v>
      </c>
      <c r="L12" s="68">
        <f t="shared" ref="L12:L34" si="3">G12/F12-1</f>
        <v>2.4999999999999911E-2</v>
      </c>
      <c r="M12" s="17"/>
    </row>
    <row r="13" spans="1:15" ht="32.5" customHeight="1" x14ac:dyDescent="0.3">
      <c r="A13" s="69"/>
      <c r="B13" s="27"/>
      <c r="C13" s="91" t="s">
        <v>11</v>
      </c>
      <c r="D13" s="38" t="s">
        <v>9</v>
      </c>
      <c r="E13" s="39">
        <v>93.721265600000009</v>
      </c>
      <c r="F13" s="82">
        <v>372.66110699999996</v>
      </c>
      <c r="G13" s="82">
        <f t="shared" si="2"/>
        <v>381.97763467499993</v>
      </c>
      <c r="H13" s="82">
        <v>0</v>
      </c>
      <c r="I13" s="83">
        <f t="shared" si="0"/>
        <v>49.657092507749994</v>
      </c>
      <c r="J13" s="16"/>
      <c r="K13" s="89">
        <f t="shared" si="1"/>
        <v>431.63472718274994</v>
      </c>
      <c r="L13" s="68">
        <f t="shared" si="3"/>
        <v>2.4999999999999911E-2</v>
      </c>
      <c r="M13" s="17"/>
    </row>
    <row r="14" spans="1:15" ht="32.5" customHeight="1" x14ac:dyDescent="0.3">
      <c r="A14" s="69"/>
      <c r="B14" s="27"/>
      <c r="C14" s="91" t="s">
        <v>12</v>
      </c>
      <c r="D14" s="38" t="s">
        <v>9</v>
      </c>
      <c r="E14" s="39">
        <v>96.345461036800017</v>
      </c>
      <c r="F14" s="82">
        <v>372.66110699999996</v>
      </c>
      <c r="G14" s="82">
        <f t="shared" si="2"/>
        <v>381.97763467499993</v>
      </c>
      <c r="H14" s="82">
        <v>0</v>
      </c>
      <c r="I14" s="83">
        <f t="shared" si="0"/>
        <v>49.657092507749994</v>
      </c>
      <c r="J14" s="16"/>
      <c r="K14" s="89">
        <f t="shared" si="1"/>
        <v>431.63472718274994</v>
      </c>
      <c r="L14" s="68">
        <f t="shared" si="3"/>
        <v>2.4999999999999911E-2</v>
      </c>
      <c r="M14" s="17"/>
    </row>
    <row r="15" spans="1:15" ht="32.5" customHeight="1" x14ac:dyDescent="0.3">
      <c r="A15" s="69"/>
      <c r="B15" s="27"/>
      <c r="C15" s="91" t="s">
        <v>13</v>
      </c>
      <c r="D15" s="38" t="s">
        <v>9</v>
      </c>
      <c r="E15" s="39">
        <v>96.345461036800017</v>
      </c>
      <c r="F15" s="82">
        <v>372.66110699999996</v>
      </c>
      <c r="G15" s="82">
        <f t="shared" si="2"/>
        <v>381.97763467499993</v>
      </c>
      <c r="H15" s="82">
        <v>0</v>
      </c>
      <c r="I15" s="83">
        <f t="shared" si="0"/>
        <v>49.657092507749994</v>
      </c>
      <c r="J15" s="16"/>
      <c r="K15" s="89">
        <f t="shared" si="1"/>
        <v>431.63472718274994</v>
      </c>
      <c r="L15" s="68">
        <f t="shared" si="3"/>
        <v>2.4999999999999911E-2</v>
      </c>
      <c r="M15" s="17"/>
    </row>
    <row r="16" spans="1:15" ht="50.15" customHeight="1" x14ac:dyDescent="0.3">
      <c r="A16" s="69" t="s">
        <v>14</v>
      </c>
      <c r="B16" s="49" t="s">
        <v>32</v>
      </c>
      <c r="C16" s="91" t="s">
        <v>15</v>
      </c>
      <c r="D16" s="38" t="s">
        <v>9</v>
      </c>
      <c r="E16" s="39">
        <v>48.172730518400009</v>
      </c>
      <c r="F16" s="82">
        <v>372.66110699999996</v>
      </c>
      <c r="G16" s="82">
        <f t="shared" si="2"/>
        <v>381.97763467499993</v>
      </c>
      <c r="H16" s="82">
        <v>0</v>
      </c>
      <c r="I16" s="83">
        <f t="shared" si="0"/>
        <v>49.657092507749994</v>
      </c>
      <c r="J16" s="16"/>
      <c r="K16" s="89">
        <f t="shared" si="1"/>
        <v>431.63472718274994</v>
      </c>
      <c r="L16" s="68">
        <f t="shared" si="3"/>
        <v>2.4999999999999911E-2</v>
      </c>
      <c r="M16" s="17"/>
    </row>
    <row r="17" spans="1:13" ht="55" customHeight="1" x14ac:dyDescent="0.3">
      <c r="A17" s="70" t="s">
        <v>20</v>
      </c>
      <c r="B17" s="49" t="s">
        <v>33</v>
      </c>
      <c r="C17" s="91" t="s">
        <v>21</v>
      </c>
      <c r="D17" s="38" t="s">
        <v>9</v>
      </c>
      <c r="E17" s="39">
        <v>94.360120000000009</v>
      </c>
      <c r="F17" s="82">
        <v>372.66110699999996</v>
      </c>
      <c r="G17" s="82">
        <f t="shared" si="2"/>
        <v>381.97763467499993</v>
      </c>
      <c r="H17" s="82">
        <v>0</v>
      </c>
      <c r="I17" s="83">
        <f t="shared" si="0"/>
        <v>49.657092507749994</v>
      </c>
      <c r="J17" s="16"/>
      <c r="K17" s="89">
        <f t="shared" si="1"/>
        <v>431.63472718274994</v>
      </c>
      <c r="L17" s="68">
        <f t="shared" si="3"/>
        <v>2.4999999999999911E-2</v>
      </c>
      <c r="M17" s="17"/>
    </row>
    <row r="18" spans="1:13" ht="52" customHeight="1" x14ac:dyDescent="0.3">
      <c r="A18" s="70" t="s">
        <v>22</v>
      </c>
      <c r="B18" s="37" t="s">
        <v>48</v>
      </c>
      <c r="C18" s="91"/>
      <c r="D18" s="38" t="s">
        <v>9</v>
      </c>
      <c r="E18" s="39">
        <v>374.86014999999992</v>
      </c>
      <c r="F18" s="82">
        <v>372.66110699999996</v>
      </c>
      <c r="G18" s="82">
        <f t="shared" si="2"/>
        <v>381.97763467499993</v>
      </c>
      <c r="H18" s="82">
        <v>0</v>
      </c>
      <c r="I18" s="83">
        <f t="shared" si="0"/>
        <v>49.657092507749994</v>
      </c>
      <c r="J18" s="16"/>
      <c r="K18" s="89">
        <f t="shared" si="1"/>
        <v>431.63472718274994</v>
      </c>
      <c r="L18" s="68">
        <f t="shared" si="3"/>
        <v>2.4999999999999911E-2</v>
      </c>
      <c r="M18" s="17"/>
    </row>
    <row r="19" spans="1:13" ht="75" customHeight="1" x14ac:dyDescent="0.3">
      <c r="A19" s="70" t="s">
        <v>23</v>
      </c>
      <c r="B19" s="49" t="s">
        <v>50</v>
      </c>
      <c r="C19" s="91"/>
      <c r="D19" s="38" t="s">
        <v>9</v>
      </c>
      <c r="E19" s="39">
        <v>199.93589559999998</v>
      </c>
      <c r="F19" s="82">
        <v>372.66110699999996</v>
      </c>
      <c r="G19" s="82">
        <f t="shared" si="2"/>
        <v>381.97763467499993</v>
      </c>
      <c r="H19" s="82">
        <v>0</v>
      </c>
      <c r="I19" s="83">
        <f t="shared" si="0"/>
        <v>49.657092507749994</v>
      </c>
      <c r="J19" s="16"/>
      <c r="K19" s="89">
        <f t="shared" si="1"/>
        <v>431.63472718274994</v>
      </c>
      <c r="L19" s="68">
        <f t="shared" si="3"/>
        <v>2.4999999999999911E-2</v>
      </c>
      <c r="M19" s="17"/>
    </row>
    <row r="20" spans="1:13" ht="68.150000000000006" customHeight="1" x14ac:dyDescent="0.3">
      <c r="A20" s="69" t="s">
        <v>25</v>
      </c>
      <c r="B20" s="49" t="s">
        <v>34</v>
      </c>
      <c r="C20" s="91"/>
      <c r="D20" s="38" t="s">
        <v>16</v>
      </c>
      <c r="E20" s="39">
        <v>108.13</v>
      </c>
      <c r="F20" s="82">
        <v>372.66110699999996</v>
      </c>
      <c r="G20" s="82">
        <f t="shared" si="2"/>
        <v>381.97763467499993</v>
      </c>
      <c r="H20" s="82">
        <v>0</v>
      </c>
      <c r="I20" s="83">
        <f t="shared" si="0"/>
        <v>0</v>
      </c>
      <c r="J20" s="16"/>
      <c r="K20" s="89">
        <f t="shared" si="1"/>
        <v>381.97763467499993</v>
      </c>
      <c r="L20" s="68">
        <f t="shared" si="3"/>
        <v>2.4999999999999911E-2</v>
      </c>
      <c r="M20" s="17"/>
    </row>
    <row r="21" spans="1:13" ht="42" x14ac:dyDescent="0.3">
      <c r="A21" s="70" t="s">
        <v>26</v>
      </c>
      <c r="B21" s="49" t="s">
        <v>51</v>
      </c>
      <c r="C21" s="91" t="s">
        <v>27</v>
      </c>
      <c r="D21" s="38" t="s">
        <v>9</v>
      </c>
      <c r="E21" s="39">
        <v>373.11750000000001</v>
      </c>
      <c r="F21" s="82">
        <v>372.66110699999996</v>
      </c>
      <c r="G21" s="82">
        <f t="shared" si="2"/>
        <v>381.97763467499993</v>
      </c>
      <c r="H21" s="82">
        <v>0</v>
      </c>
      <c r="I21" s="83">
        <f t="shared" si="0"/>
        <v>49.657092507749994</v>
      </c>
      <c r="J21" s="16"/>
      <c r="K21" s="89">
        <f t="shared" si="1"/>
        <v>431.63472718274994</v>
      </c>
      <c r="L21" s="68">
        <f t="shared" si="3"/>
        <v>2.4999999999999911E-2</v>
      </c>
      <c r="M21" s="17"/>
    </row>
    <row r="22" spans="1:13" ht="50.5" customHeight="1" x14ac:dyDescent="0.3">
      <c r="A22" s="70" t="s">
        <v>17</v>
      </c>
      <c r="B22" s="37" t="s">
        <v>49</v>
      </c>
      <c r="C22" s="91" t="s">
        <v>18</v>
      </c>
      <c r="D22" s="38" t="s">
        <v>9</v>
      </c>
      <c r="E22" s="39">
        <v>96.345461036800017</v>
      </c>
      <c r="F22" s="82">
        <v>372.66110699999996</v>
      </c>
      <c r="G22" s="82">
        <f t="shared" si="2"/>
        <v>381.97763467499993</v>
      </c>
      <c r="H22" s="82">
        <v>0</v>
      </c>
      <c r="I22" s="83">
        <f t="shared" si="0"/>
        <v>49.657092507749994</v>
      </c>
      <c r="J22" s="16"/>
      <c r="K22" s="89">
        <f t="shared" si="1"/>
        <v>431.63472718274994</v>
      </c>
      <c r="L22" s="68">
        <f t="shared" si="3"/>
        <v>2.4999999999999911E-2</v>
      </c>
      <c r="M22" s="17"/>
    </row>
    <row r="23" spans="1:13" ht="32.25" customHeight="1" x14ac:dyDescent="0.3">
      <c r="A23" s="69"/>
      <c r="B23" s="27"/>
      <c r="C23" s="91" t="s">
        <v>11</v>
      </c>
      <c r="D23" s="38" t="s">
        <v>9</v>
      </c>
      <c r="E23" s="39">
        <v>96.345461036800017</v>
      </c>
      <c r="F23" s="82">
        <v>372.66110699999996</v>
      </c>
      <c r="G23" s="82">
        <f t="shared" si="2"/>
        <v>381.97763467499993</v>
      </c>
      <c r="H23" s="82">
        <v>0</v>
      </c>
      <c r="I23" s="83">
        <f t="shared" si="0"/>
        <v>49.657092507749994</v>
      </c>
      <c r="J23" s="16"/>
      <c r="K23" s="89">
        <f t="shared" si="1"/>
        <v>431.63472718274994</v>
      </c>
      <c r="L23" s="68">
        <f t="shared" si="3"/>
        <v>2.4999999999999911E-2</v>
      </c>
      <c r="M23" s="17"/>
    </row>
    <row r="24" spans="1:13" ht="25.5" customHeight="1" x14ac:dyDescent="0.3">
      <c r="A24" s="69"/>
      <c r="B24" s="27"/>
      <c r="C24" s="91" t="s">
        <v>19</v>
      </c>
      <c r="D24" s="38" t="s">
        <v>9</v>
      </c>
      <c r="E24" s="39">
        <v>128.46421830119999</v>
      </c>
      <c r="F24" s="82">
        <v>372.66110699999996</v>
      </c>
      <c r="G24" s="82">
        <f t="shared" si="2"/>
        <v>381.97763467499993</v>
      </c>
      <c r="H24" s="82">
        <v>0</v>
      </c>
      <c r="I24" s="83">
        <f t="shared" si="0"/>
        <v>49.657092507749994</v>
      </c>
      <c r="J24" s="16"/>
      <c r="K24" s="89">
        <f t="shared" si="1"/>
        <v>431.63472718274994</v>
      </c>
      <c r="L24" s="68">
        <f t="shared" si="3"/>
        <v>2.4999999999999911E-2</v>
      </c>
      <c r="M24" s="17"/>
    </row>
    <row r="25" spans="1:13" ht="18" customHeight="1" x14ac:dyDescent="0.3">
      <c r="A25" s="71" t="s">
        <v>67</v>
      </c>
      <c r="B25" s="31"/>
      <c r="C25" s="92"/>
      <c r="D25" s="40"/>
      <c r="E25" s="41"/>
      <c r="F25" s="84"/>
      <c r="G25" s="85"/>
      <c r="H25" s="86"/>
      <c r="I25" s="86"/>
      <c r="J25" s="16"/>
      <c r="K25" s="86"/>
      <c r="L25" s="95"/>
      <c r="M25" s="17"/>
    </row>
    <row r="26" spans="1:13" ht="56" x14ac:dyDescent="0.25">
      <c r="A26" s="72" t="s">
        <v>68</v>
      </c>
      <c r="B26" s="53" t="s">
        <v>52</v>
      </c>
      <c r="C26" s="53" t="s">
        <v>56</v>
      </c>
      <c r="D26" s="54" t="s">
        <v>16</v>
      </c>
      <c r="E26" s="55">
        <v>485</v>
      </c>
      <c r="F26" s="55">
        <v>509.89</v>
      </c>
      <c r="G26" s="55">
        <v>543.03</v>
      </c>
      <c r="H26" s="55">
        <v>0</v>
      </c>
      <c r="I26" s="96">
        <f t="shared" ref="I26:I34" si="4">+IF(D26="Y",G26*0.13,0)</f>
        <v>0</v>
      </c>
      <c r="J26" s="97"/>
      <c r="K26" s="98">
        <f>G26+H26</f>
        <v>543.03</v>
      </c>
      <c r="L26" s="73">
        <f>G26/F26-1</f>
        <v>6.4994410559140237E-2</v>
      </c>
      <c r="M26" s="17"/>
    </row>
    <row r="27" spans="1:13" ht="56" x14ac:dyDescent="0.25">
      <c r="A27" s="72" t="s">
        <v>69</v>
      </c>
      <c r="B27" s="53" t="s">
        <v>53</v>
      </c>
      <c r="C27" s="53" t="s">
        <v>56</v>
      </c>
      <c r="D27" s="54" t="s">
        <v>16</v>
      </c>
      <c r="E27" s="55">
        <v>485</v>
      </c>
      <c r="F27" s="55">
        <v>509.89</v>
      </c>
      <c r="G27" s="55">
        <v>543.03</v>
      </c>
      <c r="H27" s="55">
        <v>25</v>
      </c>
      <c r="I27" s="96">
        <f t="shared" si="4"/>
        <v>0</v>
      </c>
      <c r="J27" s="97"/>
      <c r="K27" s="98">
        <f t="shared" ref="K27:K34" si="5">G27+H27</f>
        <v>568.03</v>
      </c>
      <c r="L27" s="73">
        <f t="shared" si="3"/>
        <v>6.4994410559140237E-2</v>
      </c>
      <c r="M27" s="17"/>
    </row>
    <row r="28" spans="1:13" ht="61.5" customHeight="1" x14ac:dyDescent="0.25">
      <c r="A28" s="72" t="s">
        <v>70</v>
      </c>
      <c r="B28" s="56" t="s">
        <v>35</v>
      </c>
      <c r="C28" s="53" t="s">
        <v>46</v>
      </c>
      <c r="D28" s="54" t="s">
        <v>16</v>
      </c>
      <c r="E28" s="55">
        <v>0</v>
      </c>
      <c r="F28" s="55">
        <v>509.89</v>
      </c>
      <c r="G28" s="55">
        <v>543.03</v>
      </c>
      <c r="H28" s="55">
        <v>25</v>
      </c>
      <c r="I28" s="96">
        <f t="shared" si="4"/>
        <v>0</v>
      </c>
      <c r="J28" s="97"/>
      <c r="K28" s="98">
        <f t="shared" si="5"/>
        <v>568.03</v>
      </c>
      <c r="L28" s="73">
        <f t="shared" si="3"/>
        <v>6.4994410559140237E-2</v>
      </c>
      <c r="M28" s="17"/>
    </row>
    <row r="29" spans="1:13" ht="61.5" customHeight="1" x14ac:dyDescent="0.25">
      <c r="A29" s="72" t="s">
        <v>71</v>
      </c>
      <c r="B29" s="56" t="s">
        <v>36</v>
      </c>
      <c r="C29" s="53" t="s">
        <v>46</v>
      </c>
      <c r="D29" s="54" t="s">
        <v>16</v>
      </c>
      <c r="E29" s="55">
        <v>0</v>
      </c>
      <c r="F29" s="55">
        <v>509.89</v>
      </c>
      <c r="G29" s="55">
        <v>543.03</v>
      </c>
      <c r="H29" s="55">
        <v>25</v>
      </c>
      <c r="I29" s="96">
        <f t="shared" si="4"/>
        <v>0</v>
      </c>
      <c r="J29" s="97"/>
      <c r="K29" s="98">
        <f>G29+H29</f>
        <v>568.03</v>
      </c>
      <c r="L29" s="73">
        <f t="shared" si="3"/>
        <v>6.4994410559140237E-2</v>
      </c>
      <c r="M29" s="17"/>
    </row>
    <row r="30" spans="1:13" ht="61.5" customHeight="1" x14ac:dyDescent="0.25">
      <c r="A30" s="72" t="s">
        <v>72</v>
      </c>
      <c r="B30" s="56" t="s">
        <v>58</v>
      </c>
      <c r="C30" s="53" t="s">
        <v>46</v>
      </c>
      <c r="D30" s="54" t="s">
        <v>16</v>
      </c>
      <c r="E30" s="55">
        <v>0</v>
      </c>
      <c r="F30" s="55">
        <v>509.89</v>
      </c>
      <c r="G30" s="55">
        <v>543.03</v>
      </c>
      <c r="H30" s="55">
        <v>25</v>
      </c>
      <c r="I30" s="96">
        <f t="shared" si="4"/>
        <v>0</v>
      </c>
      <c r="J30" s="97"/>
      <c r="K30" s="98">
        <f t="shared" si="5"/>
        <v>568.03</v>
      </c>
      <c r="L30" s="73">
        <f t="shared" si="3"/>
        <v>6.4994410559140237E-2</v>
      </c>
      <c r="M30" s="17"/>
    </row>
    <row r="31" spans="1:13" ht="95.15" customHeight="1" x14ac:dyDescent="0.25">
      <c r="A31" s="72" t="s">
        <v>73</v>
      </c>
      <c r="B31" s="56" t="s">
        <v>54</v>
      </c>
      <c r="C31" s="53" t="s">
        <v>42</v>
      </c>
      <c r="D31" s="54" t="s">
        <v>16</v>
      </c>
      <c r="E31" s="55">
        <v>0</v>
      </c>
      <c r="F31" s="55">
        <v>509.89</v>
      </c>
      <c r="G31" s="55">
        <v>543.03</v>
      </c>
      <c r="H31" s="55">
        <v>25</v>
      </c>
      <c r="I31" s="96">
        <f t="shared" si="4"/>
        <v>0</v>
      </c>
      <c r="J31" s="97"/>
      <c r="K31" s="98">
        <f>G31+H31</f>
        <v>568.03</v>
      </c>
      <c r="L31" s="73">
        <f t="shared" si="3"/>
        <v>6.4994410559140237E-2</v>
      </c>
      <c r="M31" s="17"/>
    </row>
    <row r="32" spans="1:13" ht="251.5" customHeight="1" x14ac:dyDescent="0.25">
      <c r="A32" s="72" t="s">
        <v>74</v>
      </c>
      <c r="B32" s="56" t="s">
        <v>30</v>
      </c>
      <c r="C32" s="53" t="s">
        <v>42</v>
      </c>
      <c r="D32" s="54" t="s">
        <v>16</v>
      </c>
      <c r="E32" s="55">
        <v>465.42</v>
      </c>
      <c r="F32" s="55">
        <v>509.89</v>
      </c>
      <c r="G32" s="55">
        <v>543.03</v>
      </c>
      <c r="H32" s="55">
        <v>25</v>
      </c>
      <c r="I32" s="96">
        <f t="shared" si="4"/>
        <v>0</v>
      </c>
      <c r="J32" s="97"/>
      <c r="K32" s="98">
        <f>G32+H32</f>
        <v>568.03</v>
      </c>
      <c r="L32" s="73">
        <f t="shared" si="3"/>
        <v>6.4994410559140237E-2</v>
      </c>
      <c r="M32" s="17"/>
    </row>
    <row r="33" spans="1:13" ht="235.5" customHeight="1" x14ac:dyDescent="0.25">
      <c r="A33" s="72" t="s">
        <v>75</v>
      </c>
      <c r="B33" s="56" t="s">
        <v>37</v>
      </c>
      <c r="C33" s="53" t="s">
        <v>46</v>
      </c>
      <c r="D33" s="54" t="s">
        <v>16</v>
      </c>
      <c r="E33" s="55">
        <v>485</v>
      </c>
      <c r="F33" s="55">
        <v>509.89</v>
      </c>
      <c r="G33" s="55">
        <v>543.03</v>
      </c>
      <c r="H33" s="55">
        <v>25</v>
      </c>
      <c r="I33" s="96">
        <f t="shared" si="4"/>
        <v>0</v>
      </c>
      <c r="J33" s="97"/>
      <c r="K33" s="98">
        <f t="shared" si="5"/>
        <v>568.03</v>
      </c>
      <c r="L33" s="73">
        <f t="shared" si="3"/>
        <v>6.4994410559140237E-2</v>
      </c>
      <c r="M33" s="25"/>
    </row>
    <row r="34" spans="1:13" ht="142.5" customHeight="1" x14ac:dyDescent="0.25">
      <c r="A34" s="72" t="s">
        <v>76</v>
      </c>
      <c r="B34" s="56" t="s">
        <v>59</v>
      </c>
      <c r="C34" s="53" t="s">
        <v>42</v>
      </c>
      <c r="D34" s="54" t="s">
        <v>16</v>
      </c>
      <c r="E34" s="55">
        <v>0</v>
      </c>
      <c r="F34" s="55">
        <v>509.89</v>
      </c>
      <c r="G34" s="55">
        <v>543.03</v>
      </c>
      <c r="H34" s="55">
        <v>25</v>
      </c>
      <c r="I34" s="96">
        <f t="shared" si="4"/>
        <v>0</v>
      </c>
      <c r="J34" s="99"/>
      <c r="K34" s="98">
        <f t="shared" si="5"/>
        <v>568.03</v>
      </c>
      <c r="L34" s="73">
        <f t="shared" si="3"/>
        <v>6.4994410559140237E-2</v>
      </c>
    </row>
    <row r="35" spans="1:13" ht="14" x14ac:dyDescent="0.3">
      <c r="A35" s="74" t="s">
        <v>29</v>
      </c>
      <c r="B35" s="32"/>
      <c r="C35" s="93"/>
      <c r="D35" s="42"/>
      <c r="E35" s="43"/>
      <c r="F35" s="87"/>
      <c r="G35" s="87"/>
      <c r="H35" s="88"/>
      <c r="I35" s="87"/>
      <c r="J35" s="19"/>
      <c r="K35" s="87"/>
      <c r="L35" s="75"/>
    </row>
    <row r="36" spans="1:13" ht="142" customHeight="1" x14ac:dyDescent="0.25">
      <c r="A36" s="70" t="s">
        <v>61</v>
      </c>
      <c r="B36" s="50" t="s">
        <v>38</v>
      </c>
      <c r="C36" s="91"/>
      <c r="D36" s="38"/>
      <c r="E36" s="44"/>
      <c r="F36" s="39"/>
      <c r="G36" s="39"/>
      <c r="H36" s="39"/>
      <c r="I36" s="44"/>
      <c r="J36" s="99"/>
      <c r="K36" s="100"/>
      <c r="L36" s="76"/>
    </row>
    <row r="37" spans="1:13" ht="150.65" customHeight="1" x14ac:dyDescent="0.25">
      <c r="A37" s="72" t="s">
        <v>66</v>
      </c>
      <c r="B37" s="56" t="s">
        <v>39</v>
      </c>
      <c r="C37" s="53" t="s">
        <v>46</v>
      </c>
      <c r="D37" s="54" t="s">
        <v>16</v>
      </c>
      <c r="E37" s="55">
        <v>0</v>
      </c>
      <c r="F37" s="55">
        <v>509.89</v>
      </c>
      <c r="G37" s="55">
        <v>543.03</v>
      </c>
      <c r="H37" s="55">
        <v>25</v>
      </c>
      <c r="I37" s="55">
        <f>+IF(D37="Y",F37*0.13,0)</f>
        <v>0</v>
      </c>
      <c r="J37" s="97"/>
      <c r="K37" s="98">
        <f t="shared" ref="K37:K39" si="6">G37+H37</f>
        <v>568.03</v>
      </c>
      <c r="L37" s="73">
        <f t="shared" ref="L37:L39" si="7">G37/F37-1</f>
        <v>6.4994410559140237E-2</v>
      </c>
      <c r="M37" s="17"/>
    </row>
    <row r="38" spans="1:13" ht="92.5" customHeight="1" x14ac:dyDescent="0.25">
      <c r="A38" s="70" t="s">
        <v>45</v>
      </c>
      <c r="B38" s="48" t="s">
        <v>57</v>
      </c>
      <c r="C38" s="91" t="s">
        <v>44</v>
      </c>
      <c r="D38" s="38" t="s">
        <v>9</v>
      </c>
      <c r="E38" s="39">
        <v>0</v>
      </c>
      <c r="F38" s="39">
        <v>372.66110699999996</v>
      </c>
      <c r="G38" s="39">
        <f t="shared" ref="G38:G39" si="8">F38*1.025</f>
        <v>381.97763467499993</v>
      </c>
      <c r="H38" s="39">
        <v>0</v>
      </c>
      <c r="I38" s="101">
        <v>3.06</v>
      </c>
      <c r="J38" s="99"/>
      <c r="K38" s="100">
        <f>G38+H38+I38</f>
        <v>385.03763467499994</v>
      </c>
      <c r="L38" s="68">
        <f t="shared" si="7"/>
        <v>2.4999999999999911E-2</v>
      </c>
    </row>
    <row r="39" spans="1:13" ht="84.5" thickBot="1" x14ac:dyDescent="0.3">
      <c r="A39" s="77" t="s">
        <v>24</v>
      </c>
      <c r="B39" s="78" t="s">
        <v>31</v>
      </c>
      <c r="C39" s="94" t="s">
        <v>42</v>
      </c>
      <c r="D39" s="79" t="s">
        <v>16</v>
      </c>
      <c r="E39" s="80">
        <v>485</v>
      </c>
      <c r="F39" s="80">
        <v>372.66110699999996</v>
      </c>
      <c r="G39" s="80">
        <f t="shared" si="8"/>
        <v>381.97763467499993</v>
      </c>
      <c r="H39" s="80">
        <v>0</v>
      </c>
      <c r="I39" s="102">
        <f>+IF(D39="Y",F39*0.13,0)</f>
        <v>0</v>
      </c>
      <c r="J39" s="103"/>
      <c r="K39" s="104">
        <f t="shared" si="6"/>
        <v>381.97763467499993</v>
      </c>
      <c r="L39" s="81">
        <f t="shared" si="7"/>
        <v>2.4999999999999911E-2</v>
      </c>
      <c r="M39" s="25"/>
    </row>
    <row r="40" spans="1:13" ht="13.5" thickTop="1" x14ac:dyDescent="0.3"/>
  </sheetData>
  <mergeCells count="3">
    <mergeCell ref="A1:L1"/>
    <mergeCell ref="A2:L2"/>
    <mergeCell ref="A3:L3"/>
  </mergeCells>
  <pageMargins left="0.15748031496062992" right="0.23622047244094491" top="0.39370078740157483" bottom="0.43307086614173229" header="0.23622047244094491" footer="0.15748031496062992"/>
  <pageSetup scale="66" fitToHeight="4" orientation="landscape" useFirstPageNumber="1" r:id="rId1"/>
  <headerFooter alignWithMargins="0">
    <oddFooter>&amp;LFire Services&amp;Rpage  &amp;P of  &amp;N</oddFooter>
  </headerFooter>
  <rowBreaks count="1" manualBreakCount="1">
    <brk id="24" max="11" man="1"/>
  </rowBreaks>
  <ignoredErrors>
    <ignoredError sqref="K38"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52590B256F9B4D8C257260CC50AAE4" ma:contentTypeVersion="1" ma:contentTypeDescription="Create a new document." ma:contentTypeScope="" ma:versionID="4cb3e74998792d2f8248e9649404e4d7">
  <xsd:schema xmlns:xsd="http://www.w3.org/2001/XMLSchema" xmlns:xs="http://www.w3.org/2001/XMLSchema" xmlns:p="http://schemas.microsoft.com/office/2006/metadata/properties" xmlns:ns1="http://schemas.microsoft.com/sharepoint/v3" targetNamespace="http://schemas.microsoft.com/office/2006/metadata/properties" ma:root="true" ma:fieldsID="48c5b5cd9b8d25ff6dd15848836f4270"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5E0517B2-BA7C-41A8-A21D-1E1991A771A2}"/>
</file>

<file path=customXml/itemProps2.xml><?xml version="1.0" encoding="utf-8"?>
<ds:datastoreItem xmlns:ds="http://schemas.openxmlformats.org/officeDocument/2006/customXml" ds:itemID="{EA0276DA-4635-4917-A413-A9CCC0D5BCE5}"/>
</file>

<file path=customXml/itemProps3.xml><?xml version="1.0" encoding="utf-8"?>
<ds:datastoreItem xmlns:ds="http://schemas.openxmlformats.org/officeDocument/2006/customXml" ds:itemID="{CBDD9457-EAAF-4E1A-B764-30209C74BD3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Title</vt:lpstr>
      <vt:lpstr>Fire User Fees</vt:lpstr>
      <vt:lpstr>'Fire User Fees'!Print_Area</vt:lpstr>
      <vt:lpstr>'Fire User Fees'!Print_Titles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Fairbarn, Christine</dc:creator>
  <cp:lastModifiedBy>Anita Gibson</cp:lastModifiedBy>
  <cp:lastPrinted>2022-11-22T23:52:54Z</cp:lastPrinted>
  <dcterms:created xsi:type="dcterms:W3CDTF">2019-09-06T16:39:19Z</dcterms:created>
  <dcterms:modified xsi:type="dcterms:W3CDTF">2022-12-07T13:58:10Z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0x010100F852590B256F9B4D8C257260CC50AAE4</vt:lpwstr>
  </property>
</Properties>
</file>