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oberfrank.NEWMARKT\Desktop\"/>
    </mc:Choice>
  </mc:AlternateContent>
  <bookViews>
    <workbookView xWindow="0" yWindow="0" windowWidth="19200" windowHeight="7785"/>
  </bookViews>
  <sheets>
    <sheet name="Fire" sheetId="1" r:id="rId1"/>
    <sheet name="Notes" sheetId="2" r:id="rId2"/>
  </sheets>
  <definedNames>
    <definedName name="_xlnm.Print_Area" localSheetId="0">Fire!$A$1:$K$38</definedName>
    <definedName name="_xlnm.Print_Area" localSheetId="1">Notes!$A$1:$B$29</definedName>
    <definedName name="_xlnm.Print_Titles" localSheetId="0">Fire!$1:$8</definedName>
    <definedName name="Z_016F0853_99E5_470D_8ECD_A560F499481F_.wvu.Cols" localSheetId="0" hidden="1">Fire!#REF!,Fire!#REF!,Fire!#REF!,Fire!$K:$K</definedName>
    <definedName name="Z_016F0853_99E5_470D_8ECD_A560F499481F_.wvu.PrintArea" localSheetId="0" hidden="1">Fire!$A$1:$K$33</definedName>
    <definedName name="Z_016F0853_99E5_470D_8ECD_A560F499481F_.wvu.PrintTitles" localSheetId="0" hidden="1">Fire!$1:$8</definedName>
    <definedName name="Z_0237E140_56C0_49E2_82CE_5FD0C65099D7_.wvu.Cols" localSheetId="0" hidden="1">Fire!#REF!,Fire!$K:$K</definedName>
    <definedName name="Z_0237E140_56C0_49E2_82CE_5FD0C65099D7_.wvu.PrintArea" localSheetId="0" hidden="1">Fire!$A$1:$K$33</definedName>
    <definedName name="Z_0237E140_56C0_49E2_82CE_5FD0C65099D7_.wvu.PrintTitles" localSheetId="0" hidden="1">Fire!$8:$8</definedName>
    <definedName name="Z_0C7B70F0_7671_4D35_A258_927399B8F029_.wvu.Cols" localSheetId="0" hidden="1">Fire!#REF!,Fire!$K:$K</definedName>
    <definedName name="Z_0C7B70F0_7671_4D35_A258_927399B8F029_.wvu.PrintArea" localSheetId="0" hidden="1">Fire!$A$1:$K$33</definedName>
    <definedName name="Z_0C7B70F0_7671_4D35_A258_927399B8F029_.wvu.PrintTitles" localSheetId="0" hidden="1">Fire!$8:$8</definedName>
    <definedName name="Z_3A568465_2B07_4303_88DF_EC174576E9B8_.wvu.Cols" localSheetId="0" hidden="1">Fire!#REF!,Fire!$K:$K</definedName>
    <definedName name="Z_3A568465_2B07_4303_88DF_EC174576E9B8_.wvu.PrintArea" localSheetId="0" hidden="1">Fire!$A$1:$K$33</definedName>
    <definedName name="Z_3A568465_2B07_4303_88DF_EC174576E9B8_.wvu.PrintTitles" localSheetId="0" hidden="1">Fire!$8:$8</definedName>
    <definedName name="Z_4FBEF348_7ED1_4C84_9E99_E54A93FD88A6_.wvu.Cols" localSheetId="0" hidden="1">Fire!#REF!,Fire!$K:$K</definedName>
    <definedName name="Z_4FBEF348_7ED1_4C84_9E99_E54A93FD88A6_.wvu.PrintArea" localSheetId="0" hidden="1">Fire!$A$1:$K$33</definedName>
    <definedName name="Z_4FBEF348_7ED1_4C84_9E99_E54A93FD88A6_.wvu.PrintTitles" localSheetId="0" hidden="1">Fire!$8:$8</definedName>
    <definedName name="Z_6CE71BF0_FB4F_49D0_ACD3_88B7BEB1EA22_.wvu.Cols" localSheetId="0" hidden="1">Fire!#REF!,Fire!#REF!,Fire!#REF!,Fire!$K:$K</definedName>
    <definedName name="Z_6CE71BF0_FB4F_49D0_ACD3_88B7BEB1EA22_.wvu.PrintArea" localSheetId="0" hidden="1">Fire!$A$1:$K$33</definedName>
    <definedName name="Z_6CE71BF0_FB4F_49D0_ACD3_88B7BEB1EA22_.wvu.PrintTitles" localSheetId="0" hidden="1">Fire!$1:$8</definedName>
    <definedName name="Z_7B7F1EB6_D6E4_466B_B490_4C7D61DC9575_.wvu.Cols" localSheetId="0" hidden="1">Fire!#REF!,Fire!#REF!,Fire!#REF!,Fire!$K:$K</definedName>
    <definedName name="Z_7B7F1EB6_D6E4_466B_B490_4C7D61DC9575_.wvu.PrintArea" localSheetId="0" hidden="1">Fire!$A$1:$K$33</definedName>
    <definedName name="Z_7B7F1EB6_D6E4_466B_B490_4C7D61DC9575_.wvu.PrintTitles" localSheetId="0" hidden="1">Fire!$1:$8</definedName>
    <definedName name="Z_7FE3589F_2BF3_42F0_957C_DFD5F2C96282_.wvu.Cols" localSheetId="0" hidden="1">Fire!#REF!,Fire!$K:$K</definedName>
    <definedName name="Z_7FE3589F_2BF3_42F0_957C_DFD5F2C96282_.wvu.PrintArea" localSheetId="0" hidden="1">Fire!$A$1:$K$33</definedName>
    <definedName name="Z_7FE3589F_2BF3_42F0_957C_DFD5F2C96282_.wvu.PrintTitles" localSheetId="0" hidden="1">Fire!$8:$8</definedName>
    <definedName name="Z_9A5E2754_6767_416C_ADA2_2B2CBFDD2B29_.wvu.Cols" localSheetId="0" hidden="1">Fire!#REF!,Fire!$K:$K</definedName>
    <definedName name="Z_9A5E2754_6767_416C_ADA2_2B2CBFDD2B29_.wvu.PrintArea" localSheetId="0" hidden="1">Fire!$A$1:$K$33</definedName>
    <definedName name="Z_9A5E2754_6767_416C_ADA2_2B2CBFDD2B29_.wvu.PrintTitles" localSheetId="0" hidden="1">Fire!$1:$8</definedName>
    <definedName name="Z_A5FCBE32_8725_4185_A8CB_392A40768F3B_.wvu.Cols" localSheetId="0" hidden="1">Fire!#REF!,Fire!#REF!,Fire!#REF!,Fire!$K:$K</definedName>
    <definedName name="Z_A5FCBE32_8725_4185_A8CB_392A40768F3B_.wvu.PrintArea" localSheetId="0" hidden="1">Fire!$A$1:$K$33</definedName>
    <definedName name="Z_A5FCBE32_8725_4185_A8CB_392A40768F3B_.wvu.PrintTitles" localSheetId="0" hidden="1">Fire!$1:$8</definedName>
    <definedName name="Z_AE16838A_0C51_422F_9196_ED70EB7747F6_.wvu.Cols" localSheetId="0" hidden="1">Fire!#REF!,Fire!$K:$K</definedName>
    <definedName name="Z_AE16838A_0C51_422F_9196_ED70EB7747F6_.wvu.PrintArea" localSheetId="0" hidden="1">Fire!$A$1:$K$33</definedName>
    <definedName name="Z_AE16838A_0C51_422F_9196_ED70EB7747F6_.wvu.PrintTitles" localSheetId="0" hidden="1">Fire!$8:$8</definedName>
    <definedName name="Z_BDBCC09B_12B7_4072_B480_6074B69BD429_.wvu.Cols" localSheetId="0" hidden="1">Fire!#REF!,Fire!$K:$K</definedName>
    <definedName name="Z_BDBCC09B_12B7_4072_B480_6074B69BD429_.wvu.PrintArea" localSheetId="0" hidden="1">Fire!$A$1:$K$33</definedName>
    <definedName name="Z_BDBCC09B_12B7_4072_B480_6074B69BD429_.wvu.PrintTitles" localSheetId="0" hidden="1">Fire!$8:$8</definedName>
    <definedName name="Z_C8DB70D8_E53C_4430_85EA_13F0C898650E_.wvu.Cols" localSheetId="0" hidden="1">Fire!#REF!,Fire!$K:$K</definedName>
    <definedName name="Z_C8DB70D8_E53C_4430_85EA_13F0C898650E_.wvu.PrintArea" localSheetId="0" hidden="1">Fire!$A$1:$K$33</definedName>
    <definedName name="Z_C8DB70D8_E53C_4430_85EA_13F0C898650E_.wvu.PrintTitles" localSheetId="0" hidden="1">Fire!$1:$8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7" i="1" l="1"/>
  <c r="H30" i="1" l="1"/>
  <c r="J30" i="1" s="1"/>
  <c r="J28" i="1"/>
  <c r="J33" i="1"/>
  <c r="K31" i="1" l="1"/>
  <c r="H31" i="1"/>
  <c r="J31" i="1" s="1"/>
  <c r="F20" i="1"/>
  <c r="H19" i="1"/>
  <c r="F19" i="1"/>
  <c r="K38" i="1"/>
  <c r="H38" i="1"/>
  <c r="J38" i="1" s="1"/>
  <c r="F18" i="1"/>
  <c r="F17" i="1"/>
  <c r="F16" i="1"/>
  <c r="H29" i="1"/>
  <c r="J29" i="1" s="1"/>
  <c r="H27" i="1"/>
  <c r="J27" i="1" s="1"/>
  <c r="H36" i="1"/>
  <c r="J36" i="1" s="1"/>
  <c r="H26" i="1"/>
  <c r="J26" i="1" s="1"/>
  <c r="K25" i="1"/>
  <c r="H25" i="1"/>
  <c r="J25" i="1" s="1"/>
  <c r="F23" i="1"/>
  <c r="F22" i="1"/>
  <c r="F21" i="1"/>
  <c r="K32" i="1"/>
  <c r="H32" i="1"/>
  <c r="J32" i="1" s="1"/>
  <c r="F15" i="1"/>
  <c r="F14" i="1"/>
  <c r="F13" i="1"/>
  <c r="F12" i="1"/>
  <c r="F11" i="1"/>
  <c r="F10" i="1"/>
  <c r="K11" i="1" l="1"/>
  <c r="K15" i="1"/>
  <c r="K22" i="1"/>
  <c r="K16" i="1"/>
  <c r="K12" i="1"/>
  <c r="K23" i="1"/>
  <c r="K17" i="1"/>
  <c r="K19" i="1"/>
  <c r="J19" i="1"/>
  <c r="K13" i="1"/>
  <c r="K18" i="1"/>
  <c r="K10" i="1"/>
  <c r="K14" i="1"/>
  <c r="K21" i="1"/>
  <c r="K20" i="1"/>
  <c r="H21" i="1"/>
  <c r="J21" i="1" s="1"/>
  <c r="H23" i="1"/>
  <c r="J23" i="1" s="1"/>
  <c r="H20" i="1"/>
  <c r="J20" i="1" s="1"/>
  <c r="H22" i="1"/>
  <c r="J22" i="1" s="1"/>
  <c r="H10" i="1"/>
  <c r="J10" i="1" s="1"/>
  <c r="H11" i="1"/>
  <c r="J11" i="1" s="1"/>
  <c r="H12" i="1"/>
  <c r="J12" i="1" s="1"/>
  <c r="H13" i="1"/>
  <c r="J13" i="1" s="1"/>
  <c r="H14" i="1"/>
  <c r="J14" i="1" s="1"/>
  <c r="H15" i="1"/>
  <c r="J15" i="1" s="1"/>
  <c r="H16" i="1"/>
  <c r="J16" i="1" s="1"/>
  <c r="H17" i="1"/>
  <c r="J17" i="1" s="1"/>
  <c r="H18" i="1"/>
  <c r="J18" i="1" s="1"/>
</calcChain>
</file>

<file path=xl/sharedStrings.xml><?xml version="1.0" encoding="utf-8"?>
<sst xmlns="http://schemas.openxmlformats.org/spreadsheetml/2006/main" count="140" uniqueCount="88">
  <si>
    <t>TOWN OF NEWMARKET</t>
  </si>
  <si>
    <r>
      <t xml:space="preserve"> Department:  </t>
    </r>
    <r>
      <rPr>
        <b/>
        <u/>
        <sz val="12"/>
        <rFont val="Arial"/>
        <family val="2"/>
      </rPr>
      <t>Fire Services</t>
    </r>
  </si>
  <si>
    <t>SERVICE PROVIDED</t>
  </si>
  <si>
    <t>UNIT OF MEASURE</t>
  </si>
  <si>
    <t>TIMELINES</t>
  </si>
  <si>
    <t>SUBJECT TO HST    YES/NO</t>
  </si>
  <si>
    <t>2020 FEE BEFORE TAX</t>
  </si>
  <si>
    <t>HST AMOUNT</t>
  </si>
  <si>
    <t>TOTAL FEE</t>
  </si>
  <si>
    <t>% INCREASE</t>
  </si>
  <si>
    <t>Apartment/Office Inspections Base Building</t>
  </si>
  <si>
    <t>One to five storey premises</t>
  </si>
  <si>
    <t>Y</t>
  </si>
  <si>
    <t>Six or more storey premises</t>
  </si>
  <si>
    <t>Each additional unit</t>
  </si>
  <si>
    <t xml:space="preserve">Day Care Home Inspection </t>
  </si>
  <si>
    <t>Day Nursery Inspection</t>
  </si>
  <si>
    <t>Request for Report</t>
  </si>
  <si>
    <t>Faxing or Mailing Reports</t>
  </si>
  <si>
    <t xml:space="preserve">First hour per fire unit/flat rate </t>
  </si>
  <si>
    <t>N</t>
  </si>
  <si>
    <t>Industrial &amp; Commercial Inspection</t>
  </si>
  <si>
    <t>Per single industrial unit</t>
  </si>
  <si>
    <t>LLBO Inspections</t>
  </si>
  <si>
    <t>First hour per fire unit/flat rate</t>
  </si>
  <si>
    <t>Emergency Response to a motor vehicle collision (Residents and Non-Residents)</t>
  </si>
  <si>
    <t>Post Fire Investigations</t>
  </si>
  <si>
    <t>Natural Gas Leaks Response</t>
  </si>
  <si>
    <t>Drug Labs/Grow Ops/Clandestine Labs</t>
  </si>
  <si>
    <t>Property File Search</t>
  </si>
  <si>
    <t>File Search and Response</t>
  </si>
  <si>
    <t>Retrofit Inspections (9.5, 9.6)</t>
  </si>
  <si>
    <t>Retrofit Inspections (9.8)</t>
  </si>
  <si>
    <t>Paid Duty Truck Stand-by</t>
  </si>
  <si>
    <t>Fireworks Permit Fee</t>
  </si>
  <si>
    <t>Extinguisher Training Using Classroom and Burn Pan</t>
  </si>
  <si>
    <t>Per session up to 20 people with own extinguishers</t>
  </si>
  <si>
    <t>Per unit/per incident</t>
  </si>
  <si>
    <t>Per hour per fire unit/flat rate</t>
  </si>
  <si>
    <t>Per hour per fire unit</t>
  </si>
  <si>
    <t>Hazardous Materials Response</t>
  </si>
  <si>
    <t>Outdoor Burning - By-law 2009-64</t>
  </si>
  <si>
    <t>ADMIN FEE</t>
  </si>
  <si>
    <t>Provincial Highway Accident Responses (Fire Protection Agreement)</t>
  </si>
  <si>
    <t>Fire Prevention</t>
  </si>
  <si>
    <t>Fire Protection</t>
  </si>
  <si>
    <t>Miscellaneous</t>
  </si>
  <si>
    <t>Extrordinary Expenses</t>
  </si>
  <si>
    <t>see notes</t>
  </si>
  <si>
    <t>Hydro Incidents (down hydro lines)</t>
  </si>
  <si>
    <t>Elevator Rescue (non-emergency)</t>
  </si>
  <si>
    <t>TYPE OF SERVICE</t>
  </si>
  <si>
    <t>Fees and charges will be referred to the Whitchurch/Stoufville and King Fire Protection Agreements.</t>
  </si>
  <si>
    <t>Refer to By-law 2019-60 and 2019-61, fees and charges will be charged according to this schedule.</t>
  </si>
  <si>
    <t>False Alarm (preventable cause)</t>
  </si>
  <si>
    <t>XXXX FEE BEFORE TAX</t>
  </si>
  <si>
    <t>For the purpose of this schedule, a false alarm means the activation of a fire alarm or emergency system which occurs without just cause, including where there is no fire, carbon monoxide or other emergency situations.
Fire and Emergency services shall charge a property owner the false alarm fee stipulated in this schedule if upon attending a property in response to the activation of a fire alarm or emergency system and it is determined it is was a false alarm.
Where a false alarm is triggered as a result of work being conducted on a fire alarm or emergency system and CYFS attends to the property in response to the false alarm, the property owner shall be charged the false alarm fee stipulated in this schedule.
The false alarm fee will not be charged for the first and second occurrence of the false alarm at a property, but will be charged for subsequent false alarm occurrence within the same calendar year.</t>
  </si>
  <si>
    <t>Extraordinary Expenses</t>
  </si>
  <si>
    <t>For the provision of a stand-by crew and fire apparatus, other than an emergency response, for a private company, community group, developer, industry or provincial government. Stand-by location must be within CYFS jurisdiction. 
All fire apparatus stand-by requests are subject to availability as well as pre-approved by CYFS, the requestor will be charged the fee in this schedule.</t>
  </si>
  <si>
    <t>Emergency Response to a Motor Vehicle Collision (Residents and Non-Residents)</t>
  </si>
  <si>
    <t>Addition to Tax Role</t>
  </si>
  <si>
    <t>Multi-purpose Smoke and Carbon Monoxide Alarm</t>
  </si>
  <si>
    <t xml:space="preserve">per unit </t>
  </si>
  <si>
    <t>y</t>
  </si>
  <si>
    <t>If a property owner/party responsible who is charged a fee, under this Bylaw (Schedule A) fails to pay the fee within 90 days of the invoice date, the corporation may add the fee, including interest and administration fees to the tax role for any real property in the Towns of Aurora and Newmarket, registered in the name of the owner and collect a fee, including interest, in like manner as municipal taxes.</t>
  </si>
  <si>
    <t>Detailed Description for Fire and Emergency Services</t>
  </si>
  <si>
    <t>Delegated Authority</t>
  </si>
  <si>
    <t>The Fie Chief or his designate shall have the authority to waive any fees as deemed necessary within this schedule A.</t>
  </si>
  <si>
    <t>SCHEDULE G</t>
  </si>
  <si>
    <t>When Fire and Emergency services receives a request to conduct an inspection of a Apartment / Office Building or Base Building, the property owner will be charged the fees outlined in this schedule.</t>
  </si>
  <si>
    <t>When Fire and Emergency Services receives a request to fax, email or mail a report (i.e. standard incident report) the requestor will be charged the fees outlined in this schedule.</t>
  </si>
  <si>
    <t xml:space="preserve">When Fire and Emergency Services receives a request for a file search and response. (i.e. file search and response letter to determine if a property has any noted violations) the requestor will be  charged the fees outlined in this schedule. </t>
  </si>
  <si>
    <t>When the Fire and Emergency services receives a request to conduct an inspection in accordance with Part 9 of the Ontario Fire Code, the property owner will be charged the fees outlined in this schedule.</t>
  </si>
  <si>
    <t>When Fire and Emergency services receives a request to conduct an inspection in Newmarket in accordance with By-law 2013-13 for the registration of Accessory Dwelling Units (ADU's) OR in Aurora in accordance with By-law 5221-10 for registration of second suites, the property owner will be charged the fees outlined in this schedule.</t>
  </si>
  <si>
    <t>When Fire and Emergency services receives a request to review a Display Fireworks Permit application in Newmarket in accordance with By-law 2002-51 OR in Aurora in accordance with By-law 4736-05 the fireworks provider requesting the permit will be charged the fees outlined in this schedule.</t>
  </si>
  <si>
    <t>When Fire and Emergency Services provides fire extinguisher training to a requestor, the following fee will be charged according to this schedule.</t>
  </si>
  <si>
    <t>When Fire and Emergency services receives a request to conduct an inspection of a industrial or commercial unit, the property owner will be charged the fees outlined in this schedule.</t>
  </si>
  <si>
    <t>When Fire and Emergency Services attends an incident in response to a natural gas leak, and upon conducting an investigation, CYFS determines that due diligence was not exercised the property owner and/or party responsible shall be charged the fees stipulated in this schedule.</t>
  </si>
  <si>
    <t>When Fire and Emergency Services responds to a hydro incident (down wires), and if stand-by is required for an extended period of time (at the discretion of the Fire Chief or designate) to keep the scene safe then the local utility will be charged according to this schedule.</t>
  </si>
  <si>
    <r>
      <t>When</t>
    </r>
    <r>
      <rPr>
        <b/>
        <sz val="12"/>
        <rFont val="Arial"/>
        <family val="2"/>
      </rPr>
      <t xml:space="preserve"> </t>
    </r>
    <r>
      <rPr>
        <sz val="12"/>
        <rFont val="Arial"/>
        <family val="2"/>
      </rPr>
      <t xml:space="preserve">Fire and Emergency Services is requested to stand-by and provide fire protection services to ensure the scene remains safe, the property owner will be charged the fees outlined in this schedule. </t>
    </r>
  </si>
  <si>
    <t>When Fire and Emergency Services attends a property in response to a stalled elevator and determine the confined individual(s) does not have an urgent medical need and is not in immediate danger as a result of the elevator being inoperative, the property owner shall be charged the fee as stipulated in this schedule.</t>
  </si>
  <si>
    <t>When Fire and Emergency Services responds to an incident or an emergency, and a hazardous material response is provided, CYFS shall charge the fees stipulated in this schedule to anyone or more of the following:  the property owner, the vehicle owner insurance or directly to the vehicle owner in order to recover payment. 
In the event an emergency involves hazardous materials and at the scene or property, the use of combustible material, other than water and medical supplies, are used to suppress or extinguish a fire, preserve property, prevent a fire from spreading or otherwise control or eliminate and emergency, the expenses incurred by CYFS for using consumable materials shall be recovered as a fee.
In the event an emergency involves hazardous materials and at the scene or property, damages or contaminations of equipment occurs, the expenses incurred by CYFS for cleaning and decontamination or replacement of equipment, as applicable, and shall be recovered as a fee.</t>
  </si>
  <si>
    <r>
      <t>When</t>
    </r>
    <r>
      <rPr>
        <b/>
        <sz val="12"/>
        <rFont val="Arial"/>
        <family val="2"/>
      </rPr>
      <t xml:space="preserve"> </t>
    </r>
    <r>
      <rPr>
        <sz val="12"/>
        <rFont val="Arial"/>
        <family val="2"/>
      </rPr>
      <t xml:space="preserve">Fire and Emergency services proceeds/responds to an incident within the calendar year, and upon investigation fire personnel determine that the By-law 2009-64 is in contravention, a fee will be charged according to this schedule.
1st Response - Verbal warning by fire crew Warning and educational letter to be issued.
2nd Response - Warning and educational letter to be sent to Property owner 
3rd Response and subsequent - Within calendar year the property owner shall pay the fee as per this schedule. </t>
    </r>
  </si>
  <si>
    <t>When Fire and Emergency Services responds to a fire or other emergency at a property (including gas leaks, cut mains and clandestine drug operations) and determines, or the Fire Chief or his/her Designate determines, that it is necessary to retain a private contractor, or rent special equipment, or use consumable materials other than water and medical supplies, in order to suppress or extinguish a fire,  preserve property, carry out investigations or prevent a fire from spreading or otherwise control or eliminate an emergency or damage equipment owned by CYFS, the Owner or responsible person, shall be charged those expenses, plus applicable taxes.</t>
  </si>
  <si>
    <t xml:space="preserve">In accordance with the Fire Protection and Prevention Act, all fires need to be investigated to determine origin and cause.
Upon conducting an investigation and/or scene preservation and CYFS determines that due diligence was not exercised, the property owner and/or party responsible shall be charged the fees stipulated in this schedule.
The Fire Chief or designate will have the delegated authority to apply at their discretion the applicable fees as set in this schedule from the outcome of the investigation.
</t>
  </si>
  <si>
    <t xml:space="preserve">When Fire and Emergency Services attend the property and upon investigation it is determined that there is a faulty alarm or there is no alarm, then the requestor will be charged as stipulated in this schedule. </t>
  </si>
  <si>
    <t>2020 USER FEES</t>
  </si>
  <si>
    <t>Effective Date:   September 21,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</si>
</sst>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quot;#,##0.00_);[Red]\(&quot;$&quot;#,##0.00\)"/>
    <numFmt numFmtId="165" formatCode="_(&quot;$&quot;* #,##0.00_);_(&quot;$&quot;* \(#,##0.00\);_(&quot;$&quot;* &quot;-&quot;??_);_(@_)"/>
    <numFmt numFmtId="166" formatCode="&quot;$&quot;#,##0.00"/>
    <numFmt numFmtId="167" formatCode="0.0%"/>
    <numFmt numFmtId="168" formatCode="&quot;$&quot;#,##0.00000"/>
  </numFmts>
  <fonts count="8" x14ac:knownFonts="1">
    <font>
      <sz val="10"/>
      <name val="Arial"/>
    </font>
    <font>
      <b/>
      <sz val="12"/>
      <name val="Arial"/>
      <family val="2"/>
    </font>
    <font>
      <sz val="10"/>
      <name val="Arial"/>
      <family val="2"/>
    </font>
    <font>
      <b/>
      <sz val="10"/>
      <name val="Arial"/>
      <family val="2"/>
    </font>
    <font>
      <sz val="12"/>
      <name val="Arial"/>
      <family val="2"/>
    </font>
    <font>
      <b/>
      <u/>
      <sz val="12"/>
      <name val="Arial"/>
      <family val="2"/>
    </font>
    <font>
      <b/>
      <sz val="11"/>
      <name val="Arial"/>
      <family val="2"/>
    </font>
    <font>
      <sz val="11"/>
      <name val="Arial"/>
      <family val="2"/>
    </font>
  </fonts>
  <fills count="6">
    <fill>
      <patternFill patternType="none"/>
    </fill>
    <fill>
      <patternFill patternType="gray125"/>
    </fill>
    <fill>
      <patternFill patternType="solid">
        <fgColor theme="2" tint="-9.9978637043366805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56">
    <border>
      <left/>
      <right/>
      <top/>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style="medium">
        <color indexed="64"/>
      </right>
      <top style="medium">
        <color indexed="64"/>
      </top>
      <bottom/>
      <diagonal/>
    </border>
    <border>
      <left style="double">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double">
        <color indexed="64"/>
      </right>
      <top style="thin">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ouble">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double">
        <color indexed="64"/>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double">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right style="double">
        <color indexed="64"/>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165" fontId="2" fillId="0" borderId="0" applyFont="0" applyFill="0" applyBorder="0" applyAlignment="0" applyProtection="0"/>
    <xf numFmtId="9" fontId="2" fillId="0" borderId="0" applyFont="0" applyFill="0" applyBorder="0" applyAlignment="0" applyProtection="0"/>
  </cellStyleXfs>
  <cellXfs count="163">
    <xf numFmtId="0" fontId="0" fillId="0" borderId="0" xfId="0"/>
    <xf numFmtId="0" fontId="2" fillId="0" borderId="0" xfId="0" applyFont="1" applyFill="1"/>
    <xf numFmtId="0" fontId="0" fillId="0" borderId="0" xfId="0" applyFill="1"/>
    <xf numFmtId="166" fontId="2" fillId="0" borderId="0" xfId="0" applyNumberFormat="1" applyFont="1" applyFill="1"/>
    <xf numFmtId="166" fontId="3" fillId="0" borderId="0" xfId="0" applyNumberFormat="1" applyFont="1" applyFill="1" applyAlignment="1">
      <alignment horizontal="center" vertical="top"/>
    </xf>
    <xf numFmtId="166" fontId="2" fillId="0" borderId="0" xfId="0" applyNumberFormat="1" applyFont="1" applyFill="1" applyAlignment="1">
      <alignment horizontal="center"/>
    </xf>
    <xf numFmtId="166" fontId="2" fillId="0" borderId="0" xfId="0" applyNumberFormat="1" applyFont="1" applyFill="1" applyBorder="1"/>
    <xf numFmtId="166" fontId="3" fillId="0" borderId="0" xfId="0" applyNumberFormat="1" applyFont="1" applyFill="1" applyAlignment="1">
      <alignment horizontal="center"/>
    </xf>
    <xf numFmtId="167" fontId="4" fillId="0" borderId="0" xfId="0" applyNumberFormat="1" applyFont="1" applyFill="1"/>
    <xf numFmtId="166" fontId="1" fillId="0" borderId="0" xfId="0" applyNumberFormat="1" applyFont="1" applyFill="1"/>
    <xf numFmtId="166" fontId="1" fillId="0" borderId="0" xfId="0" applyNumberFormat="1" applyFont="1" applyFill="1" applyAlignment="1">
      <alignment horizontal="left"/>
    </xf>
    <xf numFmtId="166" fontId="1" fillId="0" borderId="0" xfId="0" applyNumberFormat="1" applyFont="1" applyFill="1" applyAlignment="1">
      <alignment horizontal="center"/>
    </xf>
    <xf numFmtId="166" fontId="4" fillId="0" borderId="0" xfId="0" applyNumberFormat="1" applyFont="1" applyFill="1" applyAlignment="1">
      <alignment horizontal="center"/>
    </xf>
    <xf numFmtId="166" fontId="4" fillId="0" borderId="0" xfId="0" applyNumberFormat="1" applyFont="1" applyFill="1" applyBorder="1"/>
    <xf numFmtId="168" fontId="1" fillId="0" borderId="0" xfId="0" applyNumberFormat="1" applyFont="1" applyFill="1" applyAlignment="1">
      <alignment horizontal="center"/>
    </xf>
    <xf numFmtId="167" fontId="2" fillId="0" borderId="0" xfId="0" applyNumberFormat="1" applyFont="1" applyFill="1"/>
    <xf numFmtId="166" fontId="3" fillId="0" borderId="0" xfId="0" applyNumberFormat="1" applyFont="1" applyFill="1" applyBorder="1" applyAlignment="1">
      <alignment horizontal="center" vertical="center" wrapText="1"/>
    </xf>
    <xf numFmtId="167" fontId="3" fillId="0" borderId="1" xfId="0" applyNumberFormat="1" applyFont="1" applyFill="1" applyBorder="1" applyAlignment="1">
      <alignment horizontal="center" vertical="center" wrapText="1"/>
    </xf>
    <xf numFmtId="0" fontId="2" fillId="0" borderId="0" xfId="0" applyFont="1" applyFill="1" applyAlignment="1">
      <alignment vertical="center"/>
    </xf>
    <xf numFmtId="0" fontId="0" fillId="0" borderId="0" xfId="0" applyFill="1" applyBorder="1" applyAlignment="1">
      <alignment vertical="center" wrapText="1"/>
    </xf>
    <xf numFmtId="0" fontId="0" fillId="0" borderId="0" xfId="0" applyFill="1" applyAlignment="1">
      <alignment vertical="center"/>
    </xf>
    <xf numFmtId="166" fontId="2" fillId="0" borderId="0" xfId="0" applyNumberFormat="1" applyFont="1" applyFill="1" applyBorder="1" applyAlignment="1">
      <alignment wrapText="1"/>
    </xf>
    <xf numFmtId="167" fontId="2" fillId="0" borderId="5" xfId="2" applyNumberFormat="1" applyFont="1" applyFill="1" applyBorder="1" applyAlignment="1"/>
    <xf numFmtId="165" fontId="0" fillId="0" borderId="0" xfId="0" applyNumberFormat="1" applyFill="1"/>
    <xf numFmtId="167" fontId="2" fillId="0" borderId="10" xfId="2" applyNumberFormat="1" applyFont="1" applyFill="1" applyBorder="1" applyAlignment="1"/>
    <xf numFmtId="0" fontId="3" fillId="0" borderId="0" xfId="0" applyFont="1" applyFill="1" applyAlignment="1">
      <alignment horizontal="center" vertical="top"/>
    </xf>
    <xf numFmtId="0" fontId="2" fillId="0" borderId="0" xfId="0" applyFont="1" applyFill="1" applyBorder="1"/>
    <xf numFmtId="0" fontId="3" fillId="0" borderId="0" xfId="0" applyFont="1" applyFill="1" applyAlignment="1">
      <alignment horizontal="center"/>
    </xf>
    <xf numFmtId="0" fontId="0" fillId="0" borderId="0" xfId="0" applyFill="1" applyBorder="1"/>
    <xf numFmtId="166" fontId="3" fillId="0" borderId="20" xfId="0" applyNumberFormat="1" applyFont="1" applyFill="1" applyBorder="1" applyAlignment="1">
      <alignment horizontal="center" vertical="center" wrapText="1"/>
    </xf>
    <xf numFmtId="165" fontId="2" fillId="0" borderId="0" xfId="0" applyNumberFormat="1" applyFont="1" applyFill="1" applyAlignment="1">
      <alignment horizontal="center"/>
    </xf>
    <xf numFmtId="165" fontId="1" fillId="0" borderId="0" xfId="0" applyNumberFormat="1" applyFont="1" applyFill="1" applyAlignment="1">
      <alignment horizontal="center"/>
    </xf>
    <xf numFmtId="166" fontId="0" fillId="0" borderId="0" xfId="0" applyNumberFormat="1" applyFill="1" applyAlignment="1">
      <alignment horizontal="center"/>
    </xf>
    <xf numFmtId="166" fontId="3" fillId="0" borderId="11" xfId="0" applyNumberFormat="1" applyFont="1" applyFill="1" applyBorder="1" applyAlignment="1">
      <alignment horizontal="center" vertical="center" wrapText="1"/>
    </xf>
    <xf numFmtId="167" fontId="3" fillId="0" borderId="31" xfId="0" applyNumberFormat="1"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166" fontId="3" fillId="0" borderId="32" xfId="1" applyNumberFormat="1" applyFont="1" applyFill="1" applyBorder="1" applyAlignment="1">
      <alignment horizontal="center" vertical="center" wrapText="1"/>
    </xf>
    <xf numFmtId="165" fontId="3" fillId="0" borderId="34" xfId="1" applyNumberFormat="1" applyFont="1" applyFill="1" applyBorder="1" applyAlignment="1">
      <alignment horizontal="center" vertical="center" wrapText="1"/>
    </xf>
    <xf numFmtId="166" fontId="3" fillId="0" borderId="35"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6" fillId="2" borderId="22"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166" fontId="3" fillId="2" borderId="4" xfId="1" applyNumberFormat="1" applyFont="1" applyFill="1" applyBorder="1" applyAlignment="1">
      <alignment horizontal="center" vertical="center" wrapText="1"/>
    </xf>
    <xf numFmtId="165" fontId="3" fillId="2" borderId="4" xfId="1" applyNumberFormat="1" applyFont="1" applyFill="1" applyBorder="1" applyAlignment="1">
      <alignment horizontal="center" vertical="center" wrapText="1"/>
    </xf>
    <xf numFmtId="166" fontId="3" fillId="2" borderId="4" xfId="0" applyNumberFormat="1" applyFont="1" applyFill="1" applyBorder="1" applyAlignment="1">
      <alignment horizontal="center" vertical="center" wrapText="1"/>
    </xf>
    <xf numFmtId="0" fontId="7" fillId="0" borderId="22" xfId="0" applyFont="1" applyFill="1" applyBorder="1" applyAlignment="1">
      <alignment vertical="center" wrapText="1"/>
    </xf>
    <xf numFmtId="0" fontId="7" fillId="0" borderId="22" xfId="0" applyFont="1" applyFill="1" applyBorder="1" applyAlignment="1">
      <alignment vertical="center"/>
    </xf>
    <xf numFmtId="0" fontId="7" fillId="0" borderId="21" xfId="0" applyFont="1" applyFill="1" applyBorder="1" applyAlignment="1">
      <alignment vertical="center"/>
    </xf>
    <xf numFmtId="0" fontId="7" fillId="0" borderId="21" xfId="0" applyFont="1" applyFill="1" applyBorder="1" applyAlignment="1">
      <alignment vertical="center" wrapText="1"/>
    </xf>
    <xf numFmtId="0" fontId="7" fillId="0" borderId="2" xfId="0" applyFont="1" applyFill="1" applyBorder="1" applyAlignment="1">
      <alignment horizontal="left" vertical="center" wrapText="1" indent="1"/>
    </xf>
    <xf numFmtId="0" fontId="7" fillId="0" borderId="3" xfId="0" applyFont="1" applyFill="1" applyBorder="1" applyAlignment="1">
      <alignment horizontal="left" vertical="center" wrapText="1" indent="1"/>
    </xf>
    <xf numFmtId="0" fontId="7" fillId="0" borderId="8" xfId="0" applyFont="1" applyFill="1" applyBorder="1" applyAlignment="1">
      <alignment horizontal="left" vertical="center" wrapText="1" indent="1"/>
    </xf>
    <xf numFmtId="0" fontId="7" fillId="0" borderId="27" xfId="0" applyFont="1" applyFill="1" applyBorder="1" applyAlignment="1">
      <alignment horizontal="left" vertical="center" wrapText="1" indent="1"/>
    </xf>
    <xf numFmtId="0" fontId="7" fillId="0" borderId="7" xfId="0" applyFont="1" applyFill="1" applyBorder="1" applyAlignment="1">
      <alignment horizontal="left" vertical="center" wrapText="1" indent="1"/>
    </xf>
    <xf numFmtId="0" fontId="7" fillId="0" borderId="18" xfId="0" applyFont="1" applyFill="1" applyBorder="1" applyAlignment="1">
      <alignment horizontal="left" vertical="center" wrapText="1" indent="1"/>
    </xf>
    <xf numFmtId="0" fontId="7" fillId="0" borderId="3" xfId="0" applyFont="1" applyFill="1" applyBorder="1" applyAlignment="1">
      <alignment vertical="center" wrapText="1"/>
    </xf>
    <xf numFmtId="0" fontId="3" fillId="0" borderId="4" xfId="0" applyFont="1" applyFill="1" applyBorder="1" applyAlignment="1">
      <alignment horizontal="center" vertical="center"/>
    </xf>
    <xf numFmtId="166" fontId="2" fillId="0" borderId="4" xfId="0" applyNumberFormat="1" applyFont="1" applyFill="1" applyBorder="1" applyAlignment="1">
      <alignment horizontal="center" vertical="center"/>
    </xf>
    <xf numFmtId="165" fontId="2" fillId="0" borderId="24" xfId="0" applyNumberFormat="1" applyFont="1" applyFill="1" applyBorder="1" applyAlignment="1">
      <alignment horizontal="center" vertical="center"/>
    </xf>
    <xf numFmtId="166" fontId="2" fillId="0" borderId="14" xfId="0" applyNumberFormat="1" applyFont="1" applyFill="1" applyBorder="1" applyAlignment="1">
      <alignment horizontal="center" vertical="center" wrapText="1"/>
    </xf>
    <xf numFmtId="0" fontId="7" fillId="0" borderId="8" xfId="0" applyFont="1" applyFill="1" applyBorder="1" applyAlignment="1">
      <alignment vertical="center" wrapText="1"/>
    </xf>
    <xf numFmtId="0" fontId="3" fillId="0" borderId="9" xfId="0" applyFont="1" applyFill="1" applyBorder="1" applyAlignment="1">
      <alignment horizontal="center" vertical="center"/>
    </xf>
    <xf numFmtId="166" fontId="2" fillId="0" borderId="9" xfId="0" applyNumberFormat="1" applyFont="1" applyFill="1" applyBorder="1" applyAlignment="1">
      <alignment horizontal="center" vertical="center"/>
    </xf>
    <xf numFmtId="165" fontId="2" fillId="0" borderId="25" xfId="0" applyNumberFormat="1" applyFont="1" applyFill="1" applyBorder="1" applyAlignment="1">
      <alignment horizontal="center" vertical="center"/>
    </xf>
    <xf numFmtId="166" fontId="2" fillId="0" borderId="16" xfId="0" applyNumberFormat="1" applyFont="1" applyFill="1" applyBorder="1" applyAlignment="1">
      <alignment horizontal="center" vertical="center" wrapText="1"/>
    </xf>
    <xf numFmtId="166" fontId="2" fillId="0" borderId="4" xfId="0" applyNumberFormat="1" applyFont="1" applyFill="1" applyBorder="1" applyAlignment="1">
      <alignment horizontal="center" vertical="center" wrapText="1"/>
    </xf>
    <xf numFmtId="165" fontId="2" fillId="0" borderId="24" xfId="0" applyNumberFormat="1" applyFont="1" applyFill="1" applyBorder="1" applyAlignment="1">
      <alignment horizontal="center" vertical="center" wrapText="1"/>
    </xf>
    <xf numFmtId="0" fontId="7" fillId="0" borderId="28" xfId="0" applyFont="1" applyFill="1" applyBorder="1" applyAlignment="1">
      <alignment vertical="center" wrapText="1"/>
    </xf>
    <xf numFmtId="0" fontId="3" fillId="0" borderId="29" xfId="0" applyFont="1" applyFill="1" applyBorder="1" applyAlignment="1">
      <alignment horizontal="center" vertical="center"/>
    </xf>
    <xf numFmtId="166" fontId="2" fillId="0" borderId="29" xfId="0" applyNumberFormat="1" applyFont="1" applyFill="1" applyBorder="1" applyAlignment="1">
      <alignment horizontal="center" vertical="center"/>
    </xf>
    <xf numFmtId="165" fontId="2" fillId="0" borderId="37" xfId="0" applyNumberFormat="1" applyFont="1" applyFill="1" applyBorder="1" applyAlignment="1">
      <alignment horizontal="center" vertical="center"/>
    </xf>
    <xf numFmtId="166" fontId="2" fillId="0" borderId="30" xfId="0" applyNumberFormat="1" applyFont="1" applyFill="1" applyBorder="1" applyAlignment="1">
      <alignment horizontal="center" vertical="center" wrapText="1"/>
    </xf>
    <xf numFmtId="166" fontId="2" fillId="0" borderId="9" xfId="0" applyNumberFormat="1" applyFont="1" applyFill="1" applyBorder="1" applyAlignment="1">
      <alignment horizontal="center" vertical="center" wrapText="1"/>
    </xf>
    <xf numFmtId="165" fontId="2" fillId="0" borderId="25" xfId="0" applyNumberFormat="1" applyFont="1" applyFill="1" applyBorder="1" applyAlignment="1">
      <alignment horizontal="center" vertical="center" wrapText="1"/>
    </xf>
    <xf numFmtId="0" fontId="2" fillId="0" borderId="18" xfId="0" applyFont="1" applyFill="1" applyBorder="1" applyAlignment="1">
      <alignment vertical="center"/>
    </xf>
    <xf numFmtId="0" fontId="3" fillId="0" borderId="18" xfId="0" applyFont="1" applyFill="1" applyBorder="1" applyAlignment="1">
      <alignment horizontal="center" vertical="center"/>
    </xf>
    <xf numFmtId="166" fontId="2" fillId="0" borderId="18" xfId="0" applyNumberFormat="1" applyFont="1" applyFill="1" applyBorder="1" applyAlignment="1">
      <alignment horizontal="center" vertical="center"/>
    </xf>
    <xf numFmtId="164" fontId="2" fillId="0" borderId="26" xfId="0" applyNumberFormat="1" applyFont="1" applyFill="1" applyBorder="1" applyAlignment="1">
      <alignment horizontal="center" vertical="center"/>
    </xf>
    <xf numFmtId="166" fontId="2" fillId="0" borderId="19" xfId="0" applyNumberFormat="1" applyFont="1" applyFill="1" applyBorder="1" applyAlignment="1">
      <alignment horizontal="center" vertical="center"/>
    </xf>
    <xf numFmtId="166" fontId="3" fillId="0" borderId="21" xfId="0" applyNumberFormat="1" applyFont="1" applyFill="1" applyBorder="1" applyAlignment="1">
      <alignment horizontal="center" vertical="center" wrapText="1"/>
    </xf>
    <xf numFmtId="166" fontId="3" fillId="0" borderId="6" xfId="0" applyNumberFormat="1" applyFont="1" applyFill="1" applyBorder="1" applyAlignment="1">
      <alignment horizontal="center" vertical="center" wrapText="1"/>
    </xf>
    <xf numFmtId="166" fontId="3" fillId="0" borderId="23" xfId="0" applyNumberFormat="1" applyFont="1" applyFill="1" applyBorder="1" applyAlignment="1">
      <alignment horizontal="center" vertical="center" wrapText="1"/>
    </xf>
    <xf numFmtId="0" fontId="7" fillId="0" borderId="36" xfId="0" applyFont="1" applyFill="1" applyBorder="1" applyAlignment="1">
      <alignment vertical="center" wrapText="1"/>
    </xf>
    <xf numFmtId="0" fontId="7" fillId="0" borderId="13" xfId="0" applyFont="1" applyFill="1" applyBorder="1" applyAlignment="1">
      <alignment vertical="center" wrapText="1"/>
    </xf>
    <xf numFmtId="0" fontId="7" fillId="0" borderId="15" xfId="0" applyFont="1" applyFill="1" applyBorder="1" applyAlignment="1">
      <alignment vertical="center" wrapText="1"/>
    </xf>
    <xf numFmtId="0" fontId="7" fillId="0" borderId="17" xfId="0" applyFont="1" applyFill="1" applyBorder="1" applyAlignment="1">
      <alignment vertical="center" wrapText="1"/>
    </xf>
    <xf numFmtId="0" fontId="3" fillId="2" borderId="9" xfId="0" applyFont="1" applyFill="1" applyBorder="1" applyAlignment="1">
      <alignment horizontal="center" vertical="center"/>
    </xf>
    <xf numFmtId="0" fontId="6" fillId="2" borderId="39" xfId="0" applyFont="1" applyFill="1" applyBorder="1" applyAlignment="1">
      <alignment vertical="center" wrapText="1"/>
    </xf>
    <xf numFmtId="0" fontId="6" fillId="2" borderId="8" xfId="0" applyFont="1" applyFill="1" applyBorder="1" applyAlignment="1">
      <alignment horizontal="left" vertical="center" wrapText="1" indent="1"/>
    </xf>
    <xf numFmtId="0" fontId="3" fillId="2" borderId="8" xfId="0" applyFont="1" applyFill="1" applyBorder="1" applyAlignment="1">
      <alignment vertical="center"/>
    </xf>
    <xf numFmtId="166" fontId="3" fillId="2" borderId="9" xfId="0" applyNumberFormat="1" applyFont="1" applyFill="1" applyBorder="1" applyAlignment="1">
      <alignment horizontal="center" vertical="center"/>
    </xf>
    <xf numFmtId="164" fontId="3" fillId="2" borderId="25" xfId="0" applyNumberFormat="1" applyFont="1" applyFill="1" applyBorder="1" applyAlignment="1">
      <alignment horizontal="center" vertical="center"/>
    </xf>
    <xf numFmtId="166" fontId="3" fillId="2" borderId="16" xfId="0" applyNumberFormat="1" applyFont="1" applyFill="1" applyBorder="1" applyAlignment="1">
      <alignment horizontal="center" vertical="center"/>
    </xf>
    <xf numFmtId="167" fontId="2" fillId="0" borderId="40" xfId="2" applyNumberFormat="1" applyFont="1" applyFill="1" applyBorder="1" applyAlignment="1"/>
    <xf numFmtId="0" fontId="7" fillId="0" borderId="0" xfId="0" applyFont="1"/>
    <xf numFmtId="165" fontId="2" fillId="0" borderId="0" xfId="0" applyNumberFormat="1" applyFont="1" applyFill="1"/>
    <xf numFmtId="0" fontId="1" fillId="2" borderId="44" xfId="0" applyFont="1" applyFill="1" applyBorder="1"/>
    <xf numFmtId="0" fontId="1" fillId="2" borderId="45" xfId="0" applyFont="1" applyFill="1" applyBorder="1"/>
    <xf numFmtId="0" fontId="4" fillId="0" borderId="41" xfId="0" applyFont="1" applyFill="1" applyBorder="1" applyAlignment="1">
      <alignment vertical="center" wrapText="1"/>
    </xf>
    <xf numFmtId="0" fontId="4" fillId="0" borderId="14" xfId="0" applyFont="1" applyBorder="1" applyAlignment="1">
      <alignment vertical="center" wrapText="1"/>
    </xf>
    <xf numFmtId="0" fontId="4" fillId="0" borderId="41" xfId="0" applyFont="1" applyFill="1" applyBorder="1" applyAlignment="1">
      <alignment vertical="center"/>
    </xf>
    <xf numFmtId="0" fontId="4" fillId="0" borderId="39" xfId="0" applyFont="1" applyFill="1" applyBorder="1" applyAlignment="1">
      <alignment vertical="center"/>
    </xf>
    <xf numFmtId="0" fontId="4" fillId="0" borderId="39" xfId="0" applyFont="1" applyFill="1" applyBorder="1" applyAlignment="1">
      <alignment vertical="center" wrapText="1"/>
    </xf>
    <xf numFmtId="0" fontId="4" fillId="0" borderId="16" xfId="0" applyFont="1" applyBorder="1" applyAlignment="1">
      <alignment vertical="center" wrapText="1"/>
    </xf>
    <xf numFmtId="0" fontId="1" fillId="2" borderId="38" xfId="0" applyFont="1" applyFill="1" applyBorder="1" applyAlignment="1">
      <alignment vertical="center"/>
    </xf>
    <xf numFmtId="0" fontId="4" fillId="2" borderId="12" xfId="0" applyFont="1" applyFill="1" applyBorder="1" applyAlignment="1">
      <alignment wrapText="1"/>
    </xf>
    <xf numFmtId="0" fontId="4" fillId="0" borderId="42" xfId="0" applyFont="1" applyFill="1" applyBorder="1" applyAlignment="1">
      <alignment vertical="center" wrapText="1"/>
    </xf>
    <xf numFmtId="0" fontId="4" fillId="0" borderId="30" xfId="0" applyFont="1" applyBorder="1" applyAlignment="1">
      <alignment vertical="center" wrapText="1"/>
    </xf>
    <xf numFmtId="0" fontId="4" fillId="0" borderId="43" xfId="0" applyFont="1" applyFill="1" applyBorder="1" applyAlignment="1">
      <alignment vertical="center" wrapText="1"/>
    </xf>
    <xf numFmtId="0" fontId="4" fillId="0" borderId="19" xfId="0" applyFont="1" applyBorder="1" applyAlignment="1">
      <alignment vertical="center" wrapText="1"/>
    </xf>
    <xf numFmtId="166" fontId="3" fillId="0" borderId="34" xfId="0" applyNumberFormat="1" applyFont="1" applyFill="1" applyBorder="1" applyAlignment="1">
      <alignment horizontal="center" vertical="center" wrapText="1"/>
    </xf>
    <xf numFmtId="0" fontId="7" fillId="0" borderId="47" xfId="0" applyFont="1" applyFill="1" applyBorder="1" applyAlignment="1">
      <alignment vertical="center" wrapText="1"/>
    </xf>
    <xf numFmtId="0" fontId="7" fillId="0" borderId="48" xfId="0" applyFont="1" applyFill="1" applyBorder="1" applyAlignment="1">
      <alignment horizontal="left" vertical="center" wrapText="1" indent="1"/>
    </xf>
    <xf numFmtId="0" fontId="7" fillId="0" borderId="49" xfId="0" applyFont="1" applyFill="1" applyBorder="1" applyAlignment="1">
      <alignment vertical="center" wrapText="1"/>
    </xf>
    <xf numFmtId="166" fontId="2" fillId="0" borderId="18" xfId="0" applyNumberFormat="1" applyFont="1" applyFill="1" applyBorder="1" applyAlignment="1">
      <alignment horizontal="center" vertical="center" wrapText="1"/>
    </xf>
    <xf numFmtId="165" fontId="2" fillId="0" borderId="26" xfId="0" applyNumberFormat="1" applyFont="1" applyFill="1" applyBorder="1" applyAlignment="1">
      <alignment horizontal="center" vertical="center" wrapText="1"/>
    </xf>
    <xf numFmtId="166" fontId="2" fillId="0" borderId="19" xfId="0" applyNumberFormat="1" applyFont="1" applyFill="1" applyBorder="1" applyAlignment="1">
      <alignment horizontal="center" vertical="center" wrapText="1"/>
    </xf>
    <xf numFmtId="166" fontId="2" fillId="0" borderId="50" xfId="0" applyNumberFormat="1" applyFont="1" applyFill="1" applyBorder="1" applyAlignment="1">
      <alignment wrapText="1"/>
    </xf>
    <xf numFmtId="0" fontId="4" fillId="3" borderId="14" xfId="0" applyFont="1" applyFill="1" applyBorder="1" applyAlignment="1">
      <alignment vertical="center" wrapText="1"/>
    </xf>
    <xf numFmtId="0" fontId="1" fillId="3" borderId="39" xfId="0" applyFont="1" applyFill="1" applyBorder="1" applyAlignment="1">
      <alignment vertical="center" wrapText="1"/>
    </xf>
    <xf numFmtId="0" fontId="7" fillId="4" borderId="0" xfId="0" applyFont="1" applyFill="1"/>
    <xf numFmtId="0" fontId="1" fillId="4" borderId="0" xfId="0" applyFont="1" applyFill="1"/>
    <xf numFmtId="0" fontId="4" fillId="0" borderId="14" xfId="0" applyFont="1" applyFill="1" applyBorder="1" applyAlignment="1">
      <alignment vertical="center" wrapText="1"/>
    </xf>
    <xf numFmtId="0" fontId="6" fillId="2" borderId="51" xfId="0" applyFont="1" applyFill="1" applyBorder="1" applyAlignment="1">
      <alignment vertical="center"/>
    </xf>
    <xf numFmtId="0" fontId="7" fillId="2" borderId="52" xfId="0" applyFont="1" applyFill="1" applyBorder="1" applyAlignment="1">
      <alignment horizontal="left" vertical="center" wrapText="1" indent="1"/>
    </xf>
    <xf numFmtId="0" fontId="7" fillId="2" borderId="52" xfId="0" applyFont="1" applyFill="1" applyBorder="1" applyAlignment="1">
      <alignment vertical="center" wrapText="1"/>
    </xf>
    <xf numFmtId="0" fontId="3" fillId="2" borderId="53" xfId="0" applyFont="1" applyFill="1" applyBorder="1" applyAlignment="1">
      <alignment horizontal="center" vertical="center"/>
    </xf>
    <xf numFmtId="166" fontId="2" fillId="2" borderId="53" xfId="0" applyNumberFormat="1" applyFont="1" applyFill="1" applyBorder="1" applyAlignment="1">
      <alignment horizontal="center" vertical="center"/>
    </xf>
    <xf numFmtId="165" fontId="2" fillId="2" borderId="54" xfId="0" applyNumberFormat="1" applyFont="1" applyFill="1" applyBorder="1" applyAlignment="1">
      <alignment horizontal="center" vertical="center"/>
    </xf>
    <xf numFmtId="166" fontId="2" fillId="2" borderId="55" xfId="0" applyNumberFormat="1" applyFont="1" applyFill="1" applyBorder="1" applyAlignment="1">
      <alignment horizontal="center" vertical="center" wrapText="1"/>
    </xf>
    <xf numFmtId="0" fontId="7" fillId="0" borderId="23" xfId="0" applyFont="1" applyFill="1" applyBorder="1" applyAlignment="1">
      <alignment vertical="center"/>
    </xf>
    <xf numFmtId="0" fontId="7" fillId="0" borderId="49" xfId="0" applyFont="1" applyFill="1" applyBorder="1" applyAlignment="1">
      <alignment horizontal="left" vertical="center" wrapText="1" indent="1"/>
    </xf>
    <xf numFmtId="165" fontId="2" fillId="0" borderId="26" xfId="0" applyNumberFormat="1" applyFont="1" applyFill="1" applyBorder="1" applyAlignment="1">
      <alignment horizontal="center" vertical="center"/>
    </xf>
    <xf numFmtId="0" fontId="4" fillId="0" borderId="43" xfId="0" applyFont="1" applyFill="1" applyBorder="1" applyAlignment="1">
      <alignment vertical="top" wrapText="1"/>
    </xf>
    <xf numFmtId="0" fontId="4" fillId="0" borderId="41" xfId="0" applyFont="1" applyFill="1" applyBorder="1" applyAlignment="1">
      <alignment vertical="top" wrapText="1"/>
    </xf>
    <xf numFmtId="0" fontId="4" fillId="0" borderId="39" xfId="0" applyFont="1" applyFill="1" applyBorder="1" applyAlignment="1">
      <alignment vertical="top" wrapText="1"/>
    </xf>
    <xf numFmtId="0" fontId="4" fillId="5" borderId="14" xfId="0" applyFont="1" applyFill="1" applyBorder="1" applyAlignment="1">
      <alignment vertical="center" wrapText="1"/>
    </xf>
    <xf numFmtId="0" fontId="4" fillId="5" borderId="39" xfId="0" applyFont="1" applyFill="1" applyBorder="1" applyAlignment="1">
      <alignment vertical="center" wrapText="1"/>
    </xf>
    <xf numFmtId="0" fontId="4" fillId="5" borderId="16" xfId="0" applyFont="1" applyFill="1" applyBorder="1" applyAlignment="1">
      <alignment horizontal="justify" vertical="center"/>
    </xf>
    <xf numFmtId="0" fontId="1" fillId="5" borderId="0" xfId="0" applyFont="1" applyFill="1"/>
    <xf numFmtId="0" fontId="7" fillId="5" borderId="0" xfId="0" applyFont="1" applyFill="1"/>
    <xf numFmtId="0" fontId="3" fillId="5" borderId="4" xfId="0" applyFont="1" applyFill="1" applyBorder="1" applyAlignment="1">
      <alignment horizontal="center" vertical="center"/>
    </xf>
    <xf numFmtId="166" fontId="2" fillId="5" borderId="4" xfId="0" applyNumberFormat="1" applyFont="1" applyFill="1" applyBorder="1" applyAlignment="1">
      <alignment horizontal="center" vertical="center"/>
    </xf>
    <xf numFmtId="0" fontId="7" fillId="5" borderId="4" xfId="0" applyFont="1" applyFill="1" applyBorder="1" applyAlignment="1">
      <alignment horizontal="left" vertical="center" wrapText="1" indent="1"/>
    </xf>
    <xf numFmtId="0" fontId="3" fillId="5" borderId="4" xfId="0" applyFont="1" applyFill="1" applyBorder="1" applyAlignment="1">
      <alignment vertical="center"/>
    </xf>
    <xf numFmtId="0" fontId="4" fillId="5" borderId="4" xfId="0" applyFont="1" applyFill="1" applyBorder="1" applyAlignment="1">
      <alignment vertical="center" wrapText="1"/>
    </xf>
    <xf numFmtId="164" fontId="2" fillId="5" borderId="4" xfId="0" applyNumberFormat="1" applyFont="1" applyFill="1" applyBorder="1" applyAlignment="1">
      <alignment horizontal="center" vertical="center"/>
    </xf>
    <xf numFmtId="0" fontId="6" fillId="0" borderId="3" xfId="0" applyFont="1" applyFill="1" applyBorder="1" applyAlignment="1">
      <alignment vertical="center" wrapText="1"/>
    </xf>
    <xf numFmtId="0" fontId="7" fillId="0" borderId="39" xfId="0" applyFont="1" applyFill="1" applyBorder="1" applyAlignment="1">
      <alignment vertical="center" wrapText="1"/>
    </xf>
    <xf numFmtId="0" fontId="7" fillId="0" borderId="4" xfId="0" applyFont="1" applyFill="1" applyBorder="1" applyAlignment="1">
      <alignment horizontal="left" vertical="center" wrapText="1" indent="1"/>
    </xf>
    <xf numFmtId="0" fontId="3" fillId="0" borderId="4" xfId="0" applyFont="1" applyFill="1" applyBorder="1" applyAlignment="1">
      <alignment vertical="center"/>
    </xf>
    <xf numFmtId="166" fontId="3" fillId="0" borderId="4" xfId="0" applyNumberFormat="1" applyFont="1" applyFill="1" applyBorder="1" applyAlignment="1">
      <alignment horizontal="center" vertical="center"/>
    </xf>
    <xf numFmtId="164" fontId="3" fillId="0" borderId="4" xfId="0" applyNumberFormat="1" applyFont="1" applyFill="1" applyBorder="1" applyAlignment="1">
      <alignment horizontal="center" vertical="center"/>
    </xf>
    <xf numFmtId="0" fontId="4" fillId="0" borderId="46" xfId="0" applyFont="1" applyFill="1" applyBorder="1" applyAlignment="1">
      <alignment vertical="top" wrapText="1"/>
    </xf>
    <xf numFmtId="0" fontId="4" fillId="0" borderId="14" xfId="0" applyFont="1" applyFill="1" applyBorder="1" applyAlignment="1">
      <alignment horizontal="justify" vertical="center" wrapText="1"/>
    </xf>
    <xf numFmtId="166" fontId="1" fillId="0" borderId="0" xfId="0" applyNumberFormat="1" applyFont="1" applyFill="1" applyAlignment="1">
      <alignment horizontal="center"/>
    </xf>
    <xf numFmtId="166" fontId="1" fillId="0" borderId="0" xfId="0" applyNumberFormat="1" applyFont="1" applyFill="1" applyBorder="1" applyAlignment="1">
      <alignment horizontal="center" vertical="top"/>
    </xf>
    <xf numFmtId="0" fontId="1" fillId="2" borderId="35" xfId="0" applyFont="1" applyFill="1" applyBorder="1" applyAlignment="1"/>
    <xf numFmtId="0" fontId="4" fillId="0" borderId="30" xfId="0" applyFont="1" applyBorder="1" applyAlignment="1"/>
    <xf numFmtId="0" fontId="4" fillId="5" borderId="0" xfId="0" applyFont="1" applyFill="1" applyAlignment="1">
      <alignment vertical="center" wrapText="1"/>
    </xf>
    <xf numFmtId="0" fontId="4" fillId="5" borderId="0" xfId="0" applyFont="1" applyFill="1" applyAlignment="1">
      <alignment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tabSelected="1" view="pageBreakPreview" zoomScaleNormal="85" zoomScaleSheetLayoutView="100" workbookViewId="0">
      <pane ySplit="8" topLeftCell="A9" activePane="bottomLeft" state="frozen"/>
      <selection activeCell="B20" sqref="B20"/>
      <selection pane="bottomLeft" activeCell="A35" sqref="A35:J35"/>
    </sheetView>
  </sheetViews>
  <sheetFormatPr defaultColWidth="9.28515625" defaultRowHeight="12.75" x14ac:dyDescent="0.2"/>
  <cols>
    <col min="1" max="1" width="32.28515625" style="2" customWidth="1"/>
    <col min="2" max="2" width="22.28515625" style="2" customWidth="1"/>
    <col min="3" max="3" width="11.28515625" style="2" customWidth="1"/>
    <col min="4" max="4" width="9.28515625" style="25" customWidth="1"/>
    <col min="5" max="5" width="13.7109375" style="32" customWidth="1"/>
    <col min="6" max="6" width="13.7109375" style="5" customWidth="1"/>
    <col min="7" max="7" width="9.7109375" style="30" customWidth="1"/>
    <col min="8" max="8" width="9.7109375" style="32" customWidth="1"/>
    <col min="9" max="9" width="2" style="28" customWidth="1"/>
    <col min="10" max="10" width="10.28515625" style="27" customWidth="1"/>
    <col min="11" max="11" width="11" style="15" hidden="1" customWidth="1"/>
    <col min="12" max="12" width="5.28515625" style="2" customWidth="1"/>
    <col min="13" max="13" width="16.28515625" style="2" customWidth="1"/>
    <col min="14" max="16384" width="9.28515625" style="2"/>
  </cols>
  <sheetData>
    <row r="1" spans="1:13" ht="15.75" x14ac:dyDescent="0.25">
      <c r="A1" s="157" t="s">
        <v>0</v>
      </c>
      <c r="B1" s="157"/>
      <c r="C1" s="157"/>
      <c r="D1" s="157"/>
      <c r="E1" s="157"/>
      <c r="F1" s="157"/>
      <c r="G1" s="157"/>
      <c r="H1" s="157"/>
      <c r="I1" s="157"/>
      <c r="J1" s="157"/>
      <c r="K1" s="157"/>
      <c r="L1" s="1"/>
    </row>
    <row r="2" spans="1:13" ht="19.149999999999999" customHeight="1" x14ac:dyDescent="0.2">
      <c r="A2" s="158" t="s">
        <v>86</v>
      </c>
      <c r="B2" s="158"/>
      <c r="C2" s="158"/>
      <c r="D2" s="158"/>
      <c r="E2" s="158"/>
      <c r="F2" s="158"/>
      <c r="G2" s="158"/>
      <c r="H2" s="158"/>
      <c r="I2" s="158"/>
      <c r="J2" s="158"/>
      <c r="K2" s="158"/>
      <c r="L2" s="1"/>
    </row>
    <row r="3" spans="1:13" ht="18" customHeight="1" x14ac:dyDescent="0.2">
      <c r="A3" s="158" t="s">
        <v>68</v>
      </c>
      <c r="B3" s="158"/>
      <c r="C3" s="158"/>
      <c r="D3" s="158"/>
      <c r="E3" s="158"/>
      <c r="F3" s="158"/>
      <c r="G3" s="158"/>
      <c r="H3" s="158"/>
      <c r="I3" s="158"/>
      <c r="J3" s="158"/>
      <c r="K3" s="158"/>
      <c r="L3" s="1"/>
    </row>
    <row r="4" spans="1:13" ht="7.5" customHeight="1" x14ac:dyDescent="0.2">
      <c r="A4" s="3"/>
      <c r="B4" s="3"/>
      <c r="C4" s="3"/>
      <c r="D4" s="4"/>
      <c r="E4" s="5"/>
      <c r="H4" s="5"/>
      <c r="I4" s="6"/>
      <c r="J4" s="7"/>
      <c r="K4" s="8"/>
      <c r="L4" s="1"/>
    </row>
    <row r="5" spans="1:13" ht="15.75" x14ac:dyDescent="0.25">
      <c r="A5" s="9" t="s">
        <v>1</v>
      </c>
      <c r="C5" s="10" t="s">
        <v>87</v>
      </c>
      <c r="D5" s="10"/>
      <c r="E5" s="11"/>
      <c r="H5" s="12"/>
      <c r="I5" s="13"/>
      <c r="J5" s="14"/>
      <c r="L5" s="1"/>
    </row>
    <row r="6" spans="1:13" ht="9.4" customHeight="1" thickBot="1" x14ac:dyDescent="0.3">
      <c r="A6" s="3"/>
      <c r="B6" s="9"/>
      <c r="C6" s="9"/>
      <c r="D6" s="4"/>
      <c r="E6" s="11"/>
      <c r="F6" s="11"/>
      <c r="G6" s="31"/>
      <c r="H6" s="12"/>
      <c r="I6" s="13"/>
      <c r="J6" s="11"/>
      <c r="L6" s="1"/>
    </row>
    <row r="7" spans="1:13" ht="16.5" hidden="1" thickBot="1" x14ac:dyDescent="0.3">
      <c r="A7" s="3"/>
      <c r="B7" s="9"/>
      <c r="C7" s="9"/>
      <c r="D7" s="4"/>
      <c r="E7" s="11"/>
      <c r="F7" s="11">
        <v>1.1000000000000001</v>
      </c>
      <c r="G7" s="31"/>
      <c r="H7" s="12"/>
      <c r="I7" s="13"/>
      <c r="J7" s="11"/>
      <c r="L7" s="1"/>
    </row>
    <row r="8" spans="1:13" s="20" customFormat="1" ht="46.5" customHeight="1" thickTop="1" x14ac:dyDescent="0.2">
      <c r="A8" s="40" t="s">
        <v>2</v>
      </c>
      <c r="B8" s="35" t="s">
        <v>3</v>
      </c>
      <c r="C8" s="35" t="s">
        <v>4</v>
      </c>
      <c r="D8" s="36" t="s">
        <v>5</v>
      </c>
      <c r="E8" s="37" t="s">
        <v>6</v>
      </c>
      <c r="F8" s="37" t="s">
        <v>55</v>
      </c>
      <c r="G8" s="38" t="s">
        <v>42</v>
      </c>
      <c r="H8" s="39" t="s">
        <v>7</v>
      </c>
      <c r="I8" s="112"/>
      <c r="J8" s="29" t="s">
        <v>8</v>
      </c>
      <c r="K8" s="17" t="s">
        <v>9</v>
      </c>
      <c r="L8" s="18"/>
      <c r="M8" s="19"/>
    </row>
    <row r="9" spans="1:13" s="20" customFormat="1" ht="18.399999999999999" customHeight="1" thickBot="1" x14ac:dyDescent="0.25">
      <c r="A9" s="41" t="s">
        <v>44</v>
      </c>
      <c r="B9" s="42"/>
      <c r="C9" s="43"/>
      <c r="D9" s="43"/>
      <c r="E9" s="44"/>
      <c r="F9" s="44"/>
      <c r="G9" s="45"/>
      <c r="H9" s="46"/>
      <c r="I9" s="16"/>
      <c r="J9" s="33"/>
      <c r="K9" s="34"/>
      <c r="L9" s="18"/>
      <c r="M9" s="19"/>
    </row>
    <row r="10" spans="1:13" ht="28.5" x14ac:dyDescent="0.2">
      <c r="A10" s="47" t="s">
        <v>10</v>
      </c>
      <c r="B10" s="52" t="s">
        <v>11</v>
      </c>
      <c r="C10" s="57"/>
      <c r="D10" s="58" t="s">
        <v>12</v>
      </c>
      <c r="E10" s="59">
        <v>367.15379999999999</v>
      </c>
      <c r="F10" s="59">
        <f>E10</f>
        <v>367.15379999999999</v>
      </c>
      <c r="G10" s="60">
        <v>0</v>
      </c>
      <c r="H10" s="61">
        <f t="shared" ref="H10:H23" si="0">+IF(D10="Y",F10*0.13,0)</f>
        <v>47.729993999999998</v>
      </c>
      <c r="I10" s="21"/>
      <c r="J10" s="82">
        <f>SUM(F10:H10)</f>
        <v>414.88379399999997</v>
      </c>
      <c r="K10" s="22">
        <f t="shared" ref="K10:K19" si="1">F10/E10-1</f>
        <v>0</v>
      </c>
      <c r="L10" s="1"/>
      <c r="M10" s="23"/>
    </row>
    <row r="11" spans="1:13" ht="28.5" x14ac:dyDescent="0.2">
      <c r="A11" s="48"/>
      <c r="B11" s="52" t="s">
        <v>13</v>
      </c>
      <c r="C11" s="57"/>
      <c r="D11" s="58" t="s">
        <v>12</v>
      </c>
      <c r="E11" s="59">
        <v>489.54870000000005</v>
      </c>
      <c r="F11" s="59">
        <f>E11</f>
        <v>489.54870000000005</v>
      </c>
      <c r="G11" s="60">
        <v>0</v>
      </c>
      <c r="H11" s="61">
        <f t="shared" si="0"/>
        <v>63.641331000000008</v>
      </c>
      <c r="I11" s="21"/>
      <c r="J11" s="81">
        <f t="shared" ref="J11:J33" si="2">SUM(F11:H11)</f>
        <v>553.19003100000009</v>
      </c>
      <c r="K11" s="22">
        <f t="shared" si="1"/>
        <v>0</v>
      </c>
      <c r="L11" s="1"/>
      <c r="M11" s="23"/>
    </row>
    <row r="12" spans="1:13" ht="20.25" customHeight="1" x14ac:dyDescent="0.2">
      <c r="A12" s="48"/>
      <c r="B12" s="52" t="s">
        <v>14</v>
      </c>
      <c r="C12" s="57"/>
      <c r="D12" s="58" t="s">
        <v>12</v>
      </c>
      <c r="E12" s="59">
        <v>93.721265600000009</v>
      </c>
      <c r="F12" s="59">
        <f>E12</f>
        <v>93.721265600000009</v>
      </c>
      <c r="G12" s="60">
        <v>0</v>
      </c>
      <c r="H12" s="61">
        <f t="shared" si="0"/>
        <v>12.183764528000001</v>
      </c>
      <c r="I12" s="21"/>
      <c r="J12" s="81">
        <f t="shared" si="2"/>
        <v>105.90503012800001</v>
      </c>
      <c r="K12" s="22">
        <f t="shared" si="1"/>
        <v>0</v>
      </c>
      <c r="L12" s="1"/>
      <c r="M12" s="23"/>
    </row>
    <row r="13" spans="1:13" ht="28.5" x14ac:dyDescent="0.2">
      <c r="A13" s="48"/>
      <c r="B13" s="52" t="s">
        <v>15</v>
      </c>
      <c r="C13" s="57"/>
      <c r="D13" s="58" t="s">
        <v>12</v>
      </c>
      <c r="E13" s="59">
        <v>96.345461036800017</v>
      </c>
      <c r="F13" s="59">
        <f>E13*1.028</f>
        <v>99.043133945830419</v>
      </c>
      <c r="G13" s="60">
        <v>0</v>
      </c>
      <c r="H13" s="61">
        <f t="shared" si="0"/>
        <v>12.875607412957955</v>
      </c>
      <c r="I13" s="21"/>
      <c r="J13" s="81">
        <f t="shared" si="2"/>
        <v>111.91874135878837</v>
      </c>
      <c r="K13" s="22">
        <f t="shared" si="1"/>
        <v>2.8000000000000025E-2</v>
      </c>
      <c r="L13" s="1"/>
      <c r="M13" s="23"/>
    </row>
    <row r="14" spans="1:13" ht="28.5" x14ac:dyDescent="0.2">
      <c r="A14" s="48"/>
      <c r="B14" s="52" t="s">
        <v>16</v>
      </c>
      <c r="C14" s="57"/>
      <c r="D14" s="58" t="s">
        <v>12</v>
      </c>
      <c r="E14" s="59">
        <v>96.345461036800017</v>
      </c>
      <c r="F14" s="59">
        <f>E14*1.028</f>
        <v>99.043133945830419</v>
      </c>
      <c r="G14" s="60">
        <v>0</v>
      </c>
      <c r="H14" s="61">
        <f t="shared" si="0"/>
        <v>12.875607412957955</v>
      </c>
      <c r="I14" s="21"/>
      <c r="J14" s="81">
        <f t="shared" si="2"/>
        <v>111.91874135878837</v>
      </c>
      <c r="K14" s="22">
        <f t="shared" si="1"/>
        <v>2.8000000000000025E-2</v>
      </c>
      <c r="L14" s="1"/>
      <c r="M14" s="23"/>
    </row>
    <row r="15" spans="1:13" ht="28.5" x14ac:dyDescent="0.2">
      <c r="A15" s="48" t="s">
        <v>17</v>
      </c>
      <c r="B15" s="52" t="s">
        <v>18</v>
      </c>
      <c r="C15" s="57"/>
      <c r="D15" s="58" t="s">
        <v>12</v>
      </c>
      <c r="E15" s="59">
        <v>48.172730518400009</v>
      </c>
      <c r="F15" s="59">
        <f>E15*1.028</f>
        <v>49.52156697291521</v>
      </c>
      <c r="G15" s="60">
        <v>0</v>
      </c>
      <c r="H15" s="61">
        <f t="shared" si="0"/>
        <v>6.4378037064789773</v>
      </c>
      <c r="I15" s="21"/>
      <c r="J15" s="81">
        <f t="shared" si="2"/>
        <v>55.959370679394183</v>
      </c>
      <c r="K15" s="22">
        <f t="shared" si="1"/>
        <v>2.8000000000000025E-2</v>
      </c>
      <c r="L15" s="1"/>
      <c r="M15" s="23"/>
    </row>
    <row r="16" spans="1:13" ht="28.5" x14ac:dyDescent="0.2">
      <c r="A16" s="47" t="s">
        <v>29</v>
      </c>
      <c r="B16" s="52" t="s">
        <v>30</v>
      </c>
      <c r="C16" s="57"/>
      <c r="D16" s="58" t="s">
        <v>12</v>
      </c>
      <c r="E16" s="59">
        <v>94.360120000000009</v>
      </c>
      <c r="F16" s="59">
        <f>E16*1.028</f>
        <v>97.00220336000001</v>
      </c>
      <c r="G16" s="60">
        <v>0</v>
      </c>
      <c r="H16" s="61">
        <f t="shared" si="0"/>
        <v>12.610286436800001</v>
      </c>
      <c r="I16" s="21"/>
      <c r="J16" s="81">
        <f t="shared" ref="J16:J20" si="3">SUM(F16:H16)</f>
        <v>109.61248979680001</v>
      </c>
      <c r="K16" s="22">
        <f t="shared" si="1"/>
        <v>2.8000000000000025E-2</v>
      </c>
      <c r="L16" s="1"/>
      <c r="M16" s="23"/>
    </row>
    <row r="17" spans="1:13" ht="24" customHeight="1" x14ac:dyDescent="0.2">
      <c r="A17" s="47" t="s">
        <v>31</v>
      </c>
      <c r="B17" s="52"/>
      <c r="C17" s="57"/>
      <c r="D17" s="58" t="s">
        <v>12</v>
      </c>
      <c r="E17" s="59">
        <v>374.86014999999992</v>
      </c>
      <c r="F17" s="59">
        <f>E17</f>
        <v>374.86014999999992</v>
      </c>
      <c r="G17" s="60">
        <v>0</v>
      </c>
      <c r="H17" s="61">
        <f t="shared" si="0"/>
        <v>48.731819499999993</v>
      </c>
      <c r="I17" s="21"/>
      <c r="J17" s="81">
        <f t="shared" si="3"/>
        <v>423.59196949999989</v>
      </c>
      <c r="K17" s="22">
        <f t="shared" si="1"/>
        <v>0</v>
      </c>
      <c r="L17" s="1"/>
      <c r="M17" s="23"/>
    </row>
    <row r="18" spans="1:13" ht="24" customHeight="1" x14ac:dyDescent="0.2">
      <c r="A18" s="47" t="s">
        <v>32</v>
      </c>
      <c r="B18" s="52"/>
      <c r="C18" s="57"/>
      <c r="D18" s="58" t="s">
        <v>12</v>
      </c>
      <c r="E18" s="59">
        <v>199.93589559999998</v>
      </c>
      <c r="F18" s="59">
        <f>E18</f>
        <v>199.93589559999998</v>
      </c>
      <c r="G18" s="60">
        <v>0</v>
      </c>
      <c r="H18" s="61">
        <f t="shared" si="0"/>
        <v>25.991666427999998</v>
      </c>
      <c r="I18" s="21"/>
      <c r="J18" s="81">
        <f t="shared" si="3"/>
        <v>225.92756202799998</v>
      </c>
      <c r="K18" s="22">
        <f t="shared" si="1"/>
        <v>0</v>
      </c>
      <c r="L18" s="1"/>
      <c r="M18" s="23"/>
    </row>
    <row r="19" spans="1:13" ht="23.65" customHeight="1" x14ac:dyDescent="0.2">
      <c r="A19" s="49" t="s">
        <v>34</v>
      </c>
      <c r="B19" s="53"/>
      <c r="C19" s="62"/>
      <c r="D19" s="63" t="s">
        <v>20</v>
      </c>
      <c r="E19" s="64">
        <v>108.13</v>
      </c>
      <c r="F19" s="59">
        <f>E19*1.028</f>
        <v>111.15764</v>
      </c>
      <c r="G19" s="65">
        <v>0</v>
      </c>
      <c r="H19" s="66">
        <f t="shared" si="0"/>
        <v>0</v>
      </c>
      <c r="I19" s="21"/>
      <c r="J19" s="81">
        <f t="shared" si="3"/>
        <v>111.15764</v>
      </c>
      <c r="K19" s="22">
        <f t="shared" si="1"/>
        <v>2.8000000000000025E-2</v>
      </c>
      <c r="L19" s="1"/>
      <c r="M19" s="23"/>
    </row>
    <row r="20" spans="1:13" ht="43.35" customHeight="1" x14ac:dyDescent="0.2">
      <c r="A20" s="50" t="s">
        <v>35</v>
      </c>
      <c r="B20" s="53" t="s">
        <v>36</v>
      </c>
      <c r="C20" s="62"/>
      <c r="D20" s="63" t="s">
        <v>12</v>
      </c>
      <c r="E20" s="64">
        <v>373.11750000000001</v>
      </c>
      <c r="F20" s="59">
        <f>E20</f>
        <v>373.11750000000001</v>
      </c>
      <c r="G20" s="65">
        <v>0</v>
      </c>
      <c r="H20" s="66">
        <f t="shared" si="0"/>
        <v>48.505275000000005</v>
      </c>
      <c r="I20" s="21"/>
      <c r="J20" s="81">
        <f t="shared" si="3"/>
        <v>421.62277499999999</v>
      </c>
      <c r="K20" s="22">
        <f>F20/E20-1</f>
        <v>0</v>
      </c>
      <c r="L20" s="1"/>
      <c r="M20" s="23"/>
    </row>
    <row r="21" spans="1:13" ht="28.5" x14ac:dyDescent="0.2">
      <c r="A21" s="47" t="s">
        <v>21</v>
      </c>
      <c r="B21" s="52" t="s">
        <v>22</v>
      </c>
      <c r="C21" s="57"/>
      <c r="D21" s="58" t="s">
        <v>12</v>
      </c>
      <c r="E21" s="59">
        <v>96.345461036800017</v>
      </c>
      <c r="F21" s="59">
        <f>E21*1.028</f>
        <v>99.043133945830419</v>
      </c>
      <c r="G21" s="60">
        <v>0</v>
      </c>
      <c r="H21" s="61">
        <f t="shared" si="0"/>
        <v>12.875607412957955</v>
      </c>
      <c r="I21" s="21"/>
      <c r="J21" s="81">
        <f t="shared" si="2"/>
        <v>111.91874135878837</v>
      </c>
      <c r="K21" s="22">
        <f>F21/E21-1</f>
        <v>2.8000000000000025E-2</v>
      </c>
      <c r="L21" s="1"/>
      <c r="M21" s="23"/>
    </row>
    <row r="22" spans="1:13" ht="19.899999999999999" customHeight="1" x14ac:dyDescent="0.2">
      <c r="A22" s="48"/>
      <c r="B22" s="52" t="s">
        <v>14</v>
      </c>
      <c r="C22" s="57"/>
      <c r="D22" s="58" t="s">
        <v>12</v>
      </c>
      <c r="E22" s="59">
        <v>96.345461036800017</v>
      </c>
      <c r="F22" s="59">
        <f>E22*1.028</f>
        <v>99.043133945830419</v>
      </c>
      <c r="G22" s="60">
        <v>0</v>
      </c>
      <c r="H22" s="61">
        <f t="shared" si="0"/>
        <v>12.875607412957955</v>
      </c>
      <c r="I22" s="21"/>
      <c r="J22" s="81">
        <f t="shared" si="2"/>
        <v>111.91874135878837</v>
      </c>
      <c r="K22" s="22">
        <f>F22/E22-1</f>
        <v>2.8000000000000025E-2</v>
      </c>
      <c r="L22" s="1"/>
      <c r="M22" s="23"/>
    </row>
    <row r="23" spans="1:13" ht="19.899999999999999" customHeight="1" thickBot="1" x14ac:dyDescent="0.25">
      <c r="A23" s="132"/>
      <c r="B23" s="133" t="s">
        <v>23</v>
      </c>
      <c r="C23" s="115"/>
      <c r="D23" s="77" t="s">
        <v>12</v>
      </c>
      <c r="E23" s="78">
        <v>128.46421830119999</v>
      </c>
      <c r="F23" s="78">
        <f>E23*1.028</f>
        <v>132.06121641363359</v>
      </c>
      <c r="G23" s="134">
        <v>0</v>
      </c>
      <c r="H23" s="118">
        <f t="shared" si="0"/>
        <v>17.167958133772366</v>
      </c>
      <c r="I23" s="119"/>
      <c r="J23" s="83">
        <f t="shared" si="2"/>
        <v>149.22917454740596</v>
      </c>
      <c r="K23" s="22">
        <f>F23/E23-1</f>
        <v>2.8000000000000025E-2</v>
      </c>
      <c r="L23" s="1"/>
      <c r="M23" s="23"/>
    </row>
    <row r="24" spans="1:13" ht="19.899999999999999" customHeight="1" thickBot="1" x14ac:dyDescent="0.25">
      <c r="A24" s="125" t="s">
        <v>45</v>
      </c>
      <c r="B24" s="126"/>
      <c r="C24" s="127"/>
      <c r="D24" s="128"/>
      <c r="E24" s="129"/>
      <c r="F24" s="129"/>
      <c r="G24" s="130"/>
      <c r="H24" s="131"/>
      <c r="I24" s="21"/>
      <c r="J24" s="33"/>
      <c r="K24" s="22"/>
      <c r="L24" s="1"/>
      <c r="M24" s="23"/>
    </row>
    <row r="25" spans="1:13" ht="42.75" x14ac:dyDescent="0.2">
      <c r="A25" s="84" t="s">
        <v>43</v>
      </c>
      <c r="B25" s="54" t="s">
        <v>38</v>
      </c>
      <c r="C25" s="69"/>
      <c r="D25" s="70" t="s">
        <v>20</v>
      </c>
      <c r="E25" s="71">
        <v>485</v>
      </c>
      <c r="F25" s="71">
        <v>485</v>
      </c>
      <c r="G25" s="72">
        <v>0</v>
      </c>
      <c r="H25" s="73">
        <f>+IF(D25="Y",F25*0.13,0)</f>
        <v>0</v>
      </c>
      <c r="I25" s="21"/>
      <c r="J25" s="81">
        <f t="shared" si="2"/>
        <v>485</v>
      </c>
      <c r="K25" s="22">
        <f>F25/E25-1</f>
        <v>0</v>
      </c>
      <c r="L25" s="1"/>
      <c r="M25" s="23"/>
    </row>
    <row r="26" spans="1:13" ht="42.75" x14ac:dyDescent="0.2">
      <c r="A26" s="85" t="s">
        <v>25</v>
      </c>
      <c r="B26" s="51" t="s">
        <v>39</v>
      </c>
      <c r="C26" s="57"/>
      <c r="D26" s="58" t="s">
        <v>20</v>
      </c>
      <c r="E26" s="59">
        <v>485</v>
      </c>
      <c r="F26" s="67">
        <v>485</v>
      </c>
      <c r="G26" s="68">
        <v>25</v>
      </c>
      <c r="H26" s="61">
        <f>+IF(D26="Y",F26*0.13,0)</f>
        <v>0</v>
      </c>
      <c r="I26" s="21"/>
      <c r="J26" s="81">
        <f t="shared" si="2"/>
        <v>510</v>
      </c>
      <c r="K26" s="22"/>
      <c r="L26" s="1"/>
      <c r="M26" s="23"/>
    </row>
    <row r="27" spans="1:13" ht="14.25" x14ac:dyDescent="0.2">
      <c r="A27" s="85" t="s">
        <v>27</v>
      </c>
      <c r="B27" s="51" t="s">
        <v>39</v>
      </c>
      <c r="C27" s="57"/>
      <c r="D27" s="58" t="s">
        <v>20</v>
      </c>
      <c r="E27" s="59">
        <v>0</v>
      </c>
      <c r="F27" s="67">
        <v>485</v>
      </c>
      <c r="G27" s="68">
        <v>25</v>
      </c>
      <c r="H27" s="61">
        <f>+IF(D27="Y",F27*0.13,0)</f>
        <v>0</v>
      </c>
      <c r="I27" s="21"/>
      <c r="J27" s="81">
        <f t="shared" si="2"/>
        <v>510</v>
      </c>
      <c r="K27" s="22"/>
      <c r="L27" s="1"/>
      <c r="M27" s="23"/>
    </row>
    <row r="28" spans="1:13" ht="28.5" x14ac:dyDescent="0.2">
      <c r="A28" s="85" t="s">
        <v>49</v>
      </c>
      <c r="B28" s="51" t="s">
        <v>39</v>
      </c>
      <c r="C28" s="57"/>
      <c r="D28" s="58" t="s">
        <v>20</v>
      </c>
      <c r="E28" s="59">
        <v>0</v>
      </c>
      <c r="F28" s="67">
        <v>485</v>
      </c>
      <c r="G28" s="68">
        <v>25</v>
      </c>
      <c r="H28" s="61">
        <v>0</v>
      </c>
      <c r="I28" s="21"/>
      <c r="J28" s="81">
        <f t="shared" si="2"/>
        <v>510</v>
      </c>
      <c r="K28" s="22"/>
      <c r="L28" s="1"/>
      <c r="M28" s="23"/>
    </row>
    <row r="29" spans="1:13" ht="28.5" x14ac:dyDescent="0.2">
      <c r="A29" s="85" t="s">
        <v>28</v>
      </c>
      <c r="B29" s="51" t="s">
        <v>39</v>
      </c>
      <c r="C29" s="57"/>
      <c r="D29" s="58" t="s">
        <v>20</v>
      </c>
      <c r="E29" s="59">
        <v>0</v>
      </c>
      <c r="F29" s="67">
        <v>485</v>
      </c>
      <c r="G29" s="68">
        <v>25</v>
      </c>
      <c r="H29" s="61">
        <f>+IF(D29="Y",F29*0.13,0)</f>
        <v>0</v>
      </c>
      <c r="I29" s="21"/>
      <c r="J29" s="81">
        <f t="shared" si="2"/>
        <v>510</v>
      </c>
      <c r="K29" s="22"/>
      <c r="L29" s="1"/>
      <c r="M29" s="23"/>
    </row>
    <row r="30" spans="1:13" ht="28.5" x14ac:dyDescent="0.2">
      <c r="A30" s="86" t="s">
        <v>50</v>
      </c>
      <c r="B30" s="51" t="s">
        <v>39</v>
      </c>
      <c r="C30" s="62"/>
      <c r="D30" s="63" t="s">
        <v>20</v>
      </c>
      <c r="E30" s="64">
        <v>0</v>
      </c>
      <c r="F30" s="74">
        <v>0</v>
      </c>
      <c r="G30" s="75">
        <v>0</v>
      </c>
      <c r="H30" s="66">
        <f>+IF(D30="Y",F30*0.13,0)</f>
        <v>0</v>
      </c>
      <c r="I30" s="21"/>
      <c r="J30" s="81">
        <f t="shared" si="2"/>
        <v>0</v>
      </c>
      <c r="K30" s="95"/>
      <c r="L30" s="1"/>
      <c r="M30" s="23"/>
    </row>
    <row r="31" spans="1:13" ht="45.75" customHeight="1" thickBot="1" x14ac:dyDescent="0.25">
      <c r="A31" s="86" t="s">
        <v>54</v>
      </c>
      <c r="B31" s="55" t="s">
        <v>37</v>
      </c>
      <c r="C31" s="62"/>
      <c r="D31" s="63" t="s">
        <v>20</v>
      </c>
      <c r="E31" s="64">
        <v>465.42</v>
      </c>
      <c r="F31" s="74">
        <v>485</v>
      </c>
      <c r="G31" s="75">
        <v>25</v>
      </c>
      <c r="H31" s="66">
        <f>+IF(D31="Y",F31*0.13,0)</f>
        <v>0</v>
      </c>
      <c r="I31" s="21"/>
      <c r="J31" s="81">
        <f t="shared" si="2"/>
        <v>510</v>
      </c>
      <c r="K31" s="24">
        <f>F31/E31-1</f>
        <v>4.2069528597825645E-2</v>
      </c>
      <c r="L31" s="1"/>
      <c r="M31" s="23"/>
    </row>
    <row r="32" spans="1:13" ht="29.25" thickTop="1" x14ac:dyDescent="0.2">
      <c r="A32" s="47" t="s">
        <v>40</v>
      </c>
      <c r="B32" s="52" t="s">
        <v>19</v>
      </c>
      <c r="C32" s="57"/>
      <c r="D32" s="58" t="s">
        <v>20</v>
      </c>
      <c r="E32" s="59">
        <v>485</v>
      </c>
      <c r="F32" s="67">
        <v>485</v>
      </c>
      <c r="G32" s="68">
        <v>25</v>
      </c>
      <c r="H32" s="61">
        <f>+IF(D32="Y",F32*0.13,0)</f>
        <v>0</v>
      </c>
      <c r="I32" s="21"/>
      <c r="J32" s="81">
        <f>SUM(F32:H32)</f>
        <v>510</v>
      </c>
      <c r="K32" s="22">
        <f>F32/E32-1</f>
        <v>0</v>
      </c>
      <c r="L32" s="1"/>
      <c r="M32" s="97"/>
    </row>
    <row r="33" spans="1:13" ht="29.25" thickBot="1" x14ac:dyDescent="0.25">
      <c r="A33" s="87" t="s">
        <v>41</v>
      </c>
      <c r="B33" s="56" t="s">
        <v>37</v>
      </c>
      <c r="C33" s="76"/>
      <c r="D33" s="77" t="s">
        <v>20</v>
      </c>
      <c r="E33" s="78">
        <v>0</v>
      </c>
      <c r="F33" s="78">
        <v>485</v>
      </c>
      <c r="G33" s="79">
        <v>25</v>
      </c>
      <c r="H33" s="80">
        <v>0</v>
      </c>
      <c r="I33" s="26"/>
      <c r="J33" s="83">
        <f t="shared" si="2"/>
        <v>510</v>
      </c>
      <c r="L33" s="1"/>
    </row>
    <row r="34" spans="1:13" ht="19.5" customHeight="1" x14ac:dyDescent="0.2">
      <c r="A34" s="89" t="s">
        <v>46</v>
      </c>
      <c r="B34" s="90"/>
      <c r="C34" s="91"/>
      <c r="D34" s="88"/>
      <c r="E34" s="92"/>
      <c r="F34" s="92"/>
      <c r="G34" s="93"/>
      <c r="H34" s="94"/>
      <c r="I34" s="26"/>
      <c r="J34" s="81"/>
      <c r="L34" s="1"/>
    </row>
    <row r="35" spans="1:13" ht="23.65" customHeight="1" x14ac:dyDescent="0.2">
      <c r="A35" s="150" t="s">
        <v>47</v>
      </c>
      <c r="B35" s="151" t="s">
        <v>48</v>
      </c>
      <c r="C35" s="152"/>
      <c r="D35" s="58"/>
      <c r="E35" s="153"/>
      <c r="F35" s="153"/>
      <c r="G35" s="154"/>
      <c r="H35" s="153"/>
      <c r="I35" s="26"/>
      <c r="J35" s="81"/>
      <c r="L35" s="1"/>
    </row>
    <row r="36" spans="1:13" ht="15" x14ac:dyDescent="0.2">
      <c r="A36" s="85" t="s">
        <v>26</v>
      </c>
      <c r="B36" s="51" t="s">
        <v>39</v>
      </c>
      <c r="C36" s="149"/>
      <c r="D36" s="58" t="s">
        <v>20</v>
      </c>
      <c r="E36" s="59">
        <v>0</v>
      </c>
      <c r="F36" s="67">
        <v>485</v>
      </c>
      <c r="G36" s="68">
        <v>25</v>
      </c>
      <c r="H36" s="61">
        <f>+IF(D36="Y",F36*0.13,0)</f>
        <v>0</v>
      </c>
      <c r="I36" s="21"/>
      <c r="J36" s="81">
        <f>SUM(F36:H36)</f>
        <v>510</v>
      </c>
      <c r="K36" s="22"/>
      <c r="L36" s="1"/>
      <c r="M36" s="23"/>
    </row>
    <row r="37" spans="1:13" ht="30" x14ac:dyDescent="0.2">
      <c r="A37" s="147" t="s">
        <v>61</v>
      </c>
      <c r="B37" s="145" t="s">
        <v>62</v>
      </c>
      <c r="C37" s="146"/>
      <c r="D37" s="143" t="s">
        <v>63</v>
      </c>
      <c r="E37" s="144">
        <v>0</v>
      </c>
      <c r="F37" s="144">
        <v>0</v>
      </c>
      <c r="G37" s="148">
        <v>0</v>
      </c>
      <c r="H37" s="144">
        <v>0</v>
      </c>
      <c r="I37" s="26"/>
      <c r="J37" s="81">
        <f>SUM(F37:H37)</f>
        <v>0</v>
      </c>
      <c r="L37" s="1"/>
    </row>
    <row r="38" spans="1:13" ht="47.65" customHeight="1" thickBot="1" x14ac:dyDescent="0.25">
      <c r="A38" s="113" t="s">
        <v>33</v>
      </c>
      <c r="B38" s="114" t="s">
        <v>24</v>
      </c>
      <c r="C38" s="115"/>
      <c r="D38" s="77" t="s">
        <v>20</v>
      </c>
      <c r="E38" s="78">
        <v>485</v>
      </c>
      <c r="F38" s="116">
        <v>485</v>
      </c>
      <c r="G38" s="117">
        <v>25</v>
      </c>
      <c r="H38" s="118">
        <f>+IF(D38="Y",F38*0.13,0)</f>
        <v>0</v>
      </c>
      <c r="I38" s="119"/>
      <c r="J38" s="83">
        <f>SUM(F38:H38)</f>
        <v>510</v>
      </c>
      <c r="K38" s="22">
        <f>F38/E38-1</f>
        <v>0</v>
      </c>
      <c r="L38" s="1"/>
      <c r="M38" s="97"/>
    </row>
  </sheetData>
  <mergeCells count="3">
    <mergeCell ref="A1:K1"/>
    <mergeCell ref="A2:K2"/>
    <mergeCell ref="A3:K3"/>
  </mergeCells>
  <pageMargins left="0.75" right="0.25" top="0.75" bottom="0.4" header="0.25" footer="0.4"/>
  <pageSetup scale="97" fitToHeight="0" orientation="landscape" useFirstPageNumber="1" r:id="rId1"/>
  <headerFooter alignWithMargins="0">
    <oddFooter>&amp;LFire Services&amp;Rpage  &amp;P of  &amp;N</oddFooter>
  </headerFooter>
  <rowBreaks count="1" manualBreakCount="1">
    <brk id="23"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view="pageBreakPreview" topLeftCell="A16" zoomScale="90" zoomScaleNormal="70" zoomScaleSheetLayoutView="90" workbookViewId="0">
      <selection activeCell="A23" sqref="A23"/>
    </sheetView>
  </sheetViews>
  <sheetFormatPr defaultRowHeight="14.25" x14ac:dyDescent="0.2"/>
  <cols>
    <col min="1" max="1" width="44.28515625" style="96" customWidth="1"/>
    <col min="2" max="2" width="128.7109375" style="96" customWidth="1"/>
  </cols>
  <sheetData>
    <row r="1" spans="1:2" ht="15.75" x14ac:dyDescent="0.25">
      <c r="A1" s="98" t="s">
        <v>51</v>
      </c>
      <c r="B1" s="159" t="s">
        <v>65</v>
      </c>
    </row>
    <row r="2" spans="1:2" ht="15.75" x14ac:dyDescent="0.25">
      <c r="A2" s="99" t="s">
        <v>44</v>
      </c>
      <c r="B2" s="160"/>
    </row>
    <row r="3" spans="1:2" ht="30" x14ac:dyDescent="0.2">
      <c r="A3" s="100" t="s">
        <v>10</v>
      </c>
      <c r="B3" s="101" t="s">
        <v>69</v>
      </c>
    </row>
    <row r="4" spans="1:2" ht="30" x14ac:dyDescent="0.2">
      <c r="A4" s="102" t="s">
        <v>17</v>
      </c>
      <c r="B4" s="101" t="s">
        <v>70</v>
      </c>
    </row>
    <row r="5" spans="1:2" ht="30" x14ac:dyDescent="0.2">
      <c r="A5" s="100" t="s">
        <v>29</v>
      </c>
      <c r="B5" s="101" t="s">
        <v>71</v>
      </c>
    </row>
    <row r="6" spans="1:2" ht="30" x14ac:dyDescent="0.2">
      <c r="A6" s="100" t="s">
        <v>31</v>
      </c>
      <c r="B6" s="101" t="s">
        <v>72</v>
      </c>
    </row>
    <row r="7" spans="1:2" ht="45" x14ac:dyDescent="0.2">
      <c r="A7" s="100" t="s">
        <v>32</v>
      </c>
      <c r="B7" s="101" t="s">
        <v>73</v>
      </c>
    </row>
    <row r="8" spans="1:2" ht="45" x14ac:dyDescent="0.2">
      <c r="A8" s="103" t="s">
        <v>34</v>
      </c>
      <c r="B8" s="101" t="s">
        <v>74</v>
      </c>
    </row>
    <row r="9" spans="1:2" ht="30" x14ac:dyDescent="0.2">
      <c r="A9" s="104" t="s">
        <v>35</v>
      </c>
      <c r="B9" s="101" t="s">
        <v>75</v>
      </c>
    </row>
    <row r="10" spans="1:2" ht="30.75" thickBot="1" x14ac:dyDescent="0.25">
      <c r="A10" s="100" t="s">
        <v>21</v>
      </c>
      <c r="B10" s="105" t="s">
        <v>76</v>
      </c>
    </row>
    <row r="11" spans="1:2" ht="16.5" thickBot="1" x14ac:dyDescent="0.25">
      <c r="A11" s="106" t="s">
        <v>45</v>
      </c>
      <c r="B11" s="107"/>
    </row>
    <row r="12" spans="1:2" ht="30" x14ac:dyDescent="0.2">
      <c r="A12" s="108" t="s">
        <v>43</v>
      </c>
      <c r="B12" s="109" t="s">
        <v>52</v>
      </c>
    </row>
    <row r="13" spans="1:2" ht="30" x14ac:dyDescent="0.2">
      <c r="A13" s="100" t="s">
        <v>59</v>
      </c>
      <c r="B13" s="101" t="s">
        <v>53</v>
      </c>
    </row>
    <row r="14" spans="1:2" ht="45" x14ac:dyDescent="0.2">
      <c r="A14" s="100" t="s">
        <v>27</v>
      </c>
      <c r="B14" s="124" t="s">
        <v>77</v>
      </c>
    </row>
    <row r="15" spans="1:2" ht="45" x14ac:dyDescent="0.2">
      <c r="A15" s="100" t="s">
        <v>49</v>
      </c>
      <c r="B15" s="124" t="s">
        <v>78</v>
      </c>
    </row>
    <row r="16" spans="1:2" ht="30.75" x14ac:dyDescent="0.2">
      <c r="A16" s="100" t="s">
        <v>28</v>
      </c>
      <c r="B16" s="124" t="s">
        <v>79</v>
      </c>
    </row>
    <row r="17" spans="1:2" ht="45" x14ac:dyDescent="0.2">
      <c r="A17" s="139" t="s">
        <v>50</v>
      </c>
      <c r="B17" s="138" t="s">
        <v>80</v>
      </c>
    </row>
    <row r="18" spans="1:2" ht="180" x14ac:dyDescent="0.2">
      <c r="A18" s="137" t="s">
        <v>54</v>
      </c>
      <c r="B18" s="101" t="s">
        <v>56</v>
      </c>
    </row>
    <row r="19" spans="1:2" ht="180" x14ac:dyDescent="0.2">
      <c r="A19" s="136" t="s">
        <v>40</v>
      </c>
      <c r="B19" s="124" t="s">
        <v>81</v>
      </c>
    </row>
    <row r="20" spans="1:2" ht="91.5" thickBot="1" x14ac:dyDescent="0.25">
      <c r="A20" s="135" t="s">
        <v>41</v>
      </c>
      <c r="B20" s="101" t="s">
        <v>82</v>
      </c>
    </row>
    <row r="21" spans="1:2" ht="15.75" x14ac:dyDescent="0.2">
      <c r="A21" s="121" t="s">
        <v>46</v>
      </c>
      <c r="B21" s="120"/>
    </row>
    <row r="22" spans="1:2" ht="90" x14ac:dyDescent="0.2">
      <c r="A22" s="155" t="s">
        <v>57</v>
      </c>
      <c r="B22" s="156" t="s">
        <v>83</v>
      </c>
    </row>
    <row r="23" spans="1:2" ht="135" x14ac:dyDescent="0.2">
      <c r="A23" s="136" t="s">
        <v>26</v>
      </c>
      <c r="B23" s="124" t="s">
        <v>84</v>
      </c>
    </row>
    <row r="24" spans="1:2" ht="30" x14ac:dyDescent="0.2">
      <c r="A24" s="139" t="s">
        <v>61</v>
      </c>
      <c r="B24" s="140" t="s">
        <v>85</v>
      </c>
    </row>
    <row r="25" spans="1:2" ht="75.75" thickBot="1" x14ac:dyDescent="0.25">
      <c r="A25" s="110" t="s">
        <v>33</v>
      </c>
      <c r="B25" s="111" t="s">
        <v>58</v>
      </c>
    </row>
    <row r="26" spans="1:2" ht="15.75" x14ac:dyDescent="0.25">
      <c r="A26" s="123" t="s">
        <v>60</v>
      </c>
      <c r="B26" s="122"/>
    </row>
    <row r="27" spans="1:2" ht="66.400000000000006" customHeight="1" x14ac:dyDescent="0.2">
      <c r="A27" s="161" t="s">
        <v>64</v>
      </c>
      <c r="B27" s="161"/>
    </row>
    <row r="28" spans="1:2" ht="15.75" x14ac:dyDescent="0.25">
      <c r="A28" s="141" t="s">
        <v>66</v>
      </c>
      <c r="B28" s="142"/>
    </row>
    <row r="29" spans="1:2" ht="15" x14ac:dyDescent="0.2">
      <c r="A29" s="162" t="s">
        <v>67</v>
      </c>
      <c r="B29" s="162"/>
    </row>
    <row r="30" spans="1:2" x14ac:dyDescent="0.2">
      <c r="A30" s="142"/>
      <c r="B30" s="142"/>
    </row>
  </sheetData>
  <mergeCells count="3">
    <mergeCell ref="B1:B2"/>
    <mergeCell ref="A27:B27"/>
    <mergeCell ref="A29:B29"/>
  </mergeCells>
  <pageMargins left="0.25" right="0.25" top="0.75" bottom="0.75" header="0.3" footer="0.3"/>
  <pageSetup scale="60" orientation="portrait" r:id="rId1"/>
  <rowBreaks count="1" manualBreakCount="1">
    <brk id="2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852590B256F9B4D8C257260CC50AAE4" ma:contentTypeVersion="1" ma:contentTypeDescription="Create a new document." ma:contentTypeScope="" ma:versionID="4cb3e74998792d2f8248e9649404e4d7">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378F9E0-A606-47D8-8856-B03F404EA261}"/>
</file>

<file path=customXml/itemProps2.xml><?xml version="1.0" encoding="utf-8"?>
<ds:datastoreItem xmlns:ds="http://schemas.openxmlformats.org/officeDocument/2006/customXml" ds:itemID="{896507B6-79C5-47C1-8DF8-D052037E125C}"/>
</file>

<file path=customXml/itemProps3.xml><?xml version="1.0" encoding="utf-8"?>
<ds:datastoreItem xmlns:ds="http://schemas.openxmlformats.org/officeDocument/2006/customXml" ds:itemID="{AFB06600-FB76-47F8-9ECC-B7EF2496F7E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Fire</vt:lpstr>
      <vt:lpstr>Notes</vt:lpstr>
      <vt:lpstr>Fire!Print_Area</vt:lpstr>
      <vt:lpstr>Notes!Print_Area</vt:lpstr>
      <vt:lpstr>Fire!Print_Titles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Fairbarn, Christine</dc:creator>
  <cp:lastModifiedBy>Oberfrank, Joshua</cp:lastModifiedBy>
  <cp:lastPrinted>2020-08-20T15:04:15Z</cp:lastPrinted>
  <dcterms:created xsi:type="dcterms:W3CDTF">2019-09-06T16:39:19Z</dcterms:created>
  <dcterms:modified xsi:type="dcterms:W3CDTF">2020-10-01T12:40:44Z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0x010100F852590B256F9B4D8C257260CC50AAE4</vt:lpwstr>
  </property>
</Properties>
</file>